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ktive\DKS\4545\420300_Geodatasamarbeid\Geovekst\AR5 kostnadsfordeling\"/>
    </mc:Choice>
  </mc:AlternateContent>
  <xr:revisionPtr revIDLastSave="0" documentId="13_ncr:1_{A262684E-79F5-46F4-9499-E27F60449804}" xr6:coauthVersionLast="47" xr6:coauthVersionMax="47" xr10:uidLastSave="{00000000-0000-0000-0000-000000000000}"/>
  <bookViews>
    <workbookView xWindow="-110" yWindow="-110" windowWidth="19420" windowHeight="10420" tabRatio="885" xr2:uid="{00000000-000D-0000-FFFF-FFFF00000000}"/>
  </bookViews>
  <sheets>
    <sheet name="AR5_KOSTNADSFORDELING" sheetId="14" r:id="rId1"/>
    <sheet name="Ark1" sheetId="17" r:id="rId2"/>
  </sheets>
  <definedNames>
    <definedName name="_xlnm._FilterDatabase" localSheetId="0" hidden="1">AR5_KOSTNADSFORDELING!$A$1:$T$357</definedName>
    <definedName name="_xlnm.Print_Area" localSheetId="0">AR5_KOSTNADSFORDELING!$A$1:$T$357</definedName>
    <definedName name="_xlnm.Print_Titles" localSheetId="0">AR5_KOSTNADSFORDELING!$1:$1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4" l="1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R202" i="14"/>
  <c r="R203" i="14"/>
  <c r="R204" i="14"/>
  <c r="R205" i="14"/>
  <c r="R206" i="14"/>
  <c r="R207" i="14"/>
  <c r="R208" i="14"/>
  <c r="R209" i="14"/>
  <c r="R210" i="14"/>
  <c r="R211" i="14"/>
  <c r="R212" i="14"/>
  <c r="R213" i="14"/>
  <c r="R214" i="14"/>
  <c r="R215" i="14"/>
  <c r="R216" i="14"/>
  <c r="R217" i="14"/>
  <c r="R218" i="14"/>
  <c r="R219" i="14"/>
  <c r="R220" i="14"/>
  <c r="R221" i="14"/>
  <c r="R222" i="14"/>
  <c r="R223" i="14"/>
  <c r="R224" i="14"/>
  <c r="R225" i="14"/>
  <c r="R226" i="14"/>
  <c r="R227" i="14"/>
  <c r="R228" i="14"/>
  <c r="R229" i="14"/>
  <c r="R230" i="14"/>
  <c r="R231" i="14"/>
  <c r="R232" i="14"/>
  <c r="R233" i="14"/>
  <c r="R234" i="14"/>
  <c r="R235" i="14"/>
  <c r="R236" i="14"/>
  <c r="R237" i="14"/>
  <c r="R238" i="14"/>
  <c r="R239" i="14"/>
  <c r="R240" i="14"/>
  <c r="R241" i="14"/>
  <c r="R242" i="14"/>
  <c r="R243" i="14"/>
  <c r="R244" i="14"/>
  <c r="R245" i="14"/>
  <c r="R246" i="14"/>
  <c r="R247" i="14"/>
  <c r="R248" i="14"/>
  <c r="R249" i="14"/>
  <c r="R250" i="14"/>
  <c r="R251" i="14"/>
  <c r="R252" i="14"/>
  <c r="R253" i="14"/>
  <c r="R254" i="14"/>
  <c r="R255" i="14"/>
  <c r="R256" i="14"/>
  <c r="R257" i="14"/>
  <c r="R258" i="14"/>
  <c r="R259" i="14"/>
  <c r="R260" i="14"/>
  <c r="R261" i="14"/>
  <c r="R262" i="14"/>
  <c r="R263" i="14"/>
  <c r="R264" i="14"/>
  <c r="R265" i="14"/>
  <c r="R266" i="14"/>
  <c r="R267" i="14"/>
  <c r="R268" i="14"/>
  <c r="R269" i="14"/>
  <c r="R270" i="14"/>
  <c r="R271" i="14"/>
  <c r="R272" i="14"/>
  <c r="R273" i="14"/>
  <c r="R274" i="14"/>
  <c r="R275" i="14"/>
  <c r="R276" i="14"/>
  <c r="R277" i="14"/>
  <c r="R278" i="14"/>
  <c r="R279" i="14"/>
  <c r="R280" i="14"/>
  <c r="R281" i="14"/>
  <c r="R282" i="14"/>
  <c r="R283" i="14"/>
  <c r="R284" i="14"/>
  <c r="R285" i="14"/>
  <c r="R286" i="14"/>
  <c r="R287" i="14"/>
  <c r="R288" i="14"/>
  <c r="R289" i="14"/>
  <c r="R290" i="14"/>
  <c r="R291" i="14"/>
  <c r="R292" i="14"/>
  <c r="R293" i="14"/>
  <c r="R294" i="14"/>
  <c r="R295" i="14"/>
  <c r="R296" i="14"/>
  <c r="R297" i="14"/>
  <c r="R298" i="14"/>
  <c r="R299" i="14"/>
  <c r="R300" i="14"/>
  <c r="R301" i="14"/>
  <c r="R302" i="14"/>
  <c r="R303" i="14"/>
  <c r="R304" i="14"/>
  <c r="R305" i="14"/>
  <c r="R306" i="14"/>
  <c r="R307" i="14"/>
  <c r="R308" i="14"/>
  <c r="R309" i="14"/>
  <c r="R310" i="14"/>
  <c r="R311" i="14"/>
  <c r="R312" i="14"/>
  <c r="R313" i="14"/>
  <c r="R314" i="14"/>
  <c r="R315" i="14"/>
  <c r="R316" i="14"/>
  <c r="R317" i="14"/>
  <c r="R318" i="14"/>
  <c r="R319" i="14"/>
  <c r="R320" i="14"/>
  <c r="R321" i="14"/>
  <c r="R322" i="14"/>
  <c r="R323" i="14"/>
  <c r="R324" i="14"/>
  <c r="R325" i="14"/>
  <c r="R326" i="14"/>
  <c r="R327" i="14"/>
  <c r="R328" i="14"/>
  <c r="R329" i="14"/>
  <c r="R330" i="14"/>
  <c r="R331" i="14"/>
  <c r="R332" i="14"/>
  <c r="R333" i="14"/>
  <c r="R334" i="14"/>
  <c r="R335" i="14"/>
  <c r="R336" i="14"/>
  <c r="R337" i="14"/>
  <c r="R338" i="14"/>
  <c r="R339" i="14"/>
  <c r="R340" i="14"/>
  <c r="R341" i="14"/>
  <c r="R342" i="14"/>
  <c r="R343" i="14"/>
  <c r="R344" i="14"/>
  <c r="R345" i="14"/>
  <c r="R346" i="14"/>
  <c r="R347" i="14"/>
  <c r="R348" i="14"/>
  <c r="R349" i="14"/>
  <c r="R350" i="14"/>
  <c r="R351" i="14"/>
  <c r="R352" i="14"/>
  <c r="R353" i="14"/>
  <c r="R354" i="14"/>
  <c r="R355" i="14"/>
  <c r="R356" i="14"/>
  <c r="R357" i="14"/>
  <c r="R2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4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2" i="14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P344" i="14"/>
  <c r="P345" i="14"/>
  <c r="P346" i="14"/>
  <c r="P347" i="14"/>
  <c r="P348" i="14"/>
  <c r="P349" i="14"/>
  <c r="P350" i="14"/>
  <c r="P351" i="14"/>
  <c r="P352" i="14"/>
  <c r="P353" i="14"/>
  <c r="P354" i="14"/>
  <c r="P355" i="14"/>
  <c r="P356" i="14"/>
  <c r="P357" i="14"/>
  <c r="P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2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2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2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2" i="14"/>
  <c r="H2" i="14" l="1"/>
  <c r="H3" i="14"/>
  <c r="H357" i="14" l="1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7" i="14"/>
  <c r="H115" i="14"/>
  <c r="H116" i="14"/>
  <c r="H114" i="14"/>
  <c r="H113" i="14"/>
  <c r="H118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17" i="14" l="1"/>
  <c r="J217" i="14" s="1"/>
  <c r="G134" i="14"/>
  <c r="G108" i="14"/>
  <c r="I108" i="14" s="1"/>
  <c r="K108" i="14" s="1"/>
  <c r="T108" i="14" s="1"/>
  <c r="G302" i="14"/>
  <c r="I302" i="14" s="1"/>
  <c r="K302" i="14" s="1"/>
  <c r="T302" i="14" s="1"/>
  <c r="G135" i="14"/>
  <c r="I135" i="14" s="1"/>
  <c r="K135" i="14" s="1"/>
  <c r="T135" i="14" s="1"/>
  <c r="G137" i="14"/>
  <c r="J137" i="14" s="1"/>
  <c r="G225" i="14"/>
  <c r="J225" i="14" s="1"/>
  <c r="G88" i="14"/>
  <c r="J88" i="14" s="1"/>
  <c r="G189" i="14"/>
  <c r="G165" i="14"/>
  <c r="J165" i="14" s="1"/>
  <c r="G293" i="14"/>
  <c r="J293" i="14" s="1"/>
  <c r="G283" i="14"/>
  <c r="J283" i="14" s="1"/>
  <c r="G327" i="14"/>
  <c r="J327" i="14" s="1"/>
  <c r="G171" i="14"/>
  <c r="J171" i="14" s="1"/>
  <c r="G223" i="14"/>
  <c r="G315" i="14"/>
  <c r="G100" i="14"/>
  <c r="G257" i="14"/>
  <c r="I257" i="14" s="1"/>
  <c r="K257" i="14" s="1"/>
  <c r="T257" i="14" s="1"/>
  <c r="G160" i="14"/>
  <c r="J160" i="14" s="1"/>
  <c r="G167" i="14"/>
  <c r="J167" i="14" s="1"/>
  <c r="G242" i="14"/>
  <c r="J242" i="14" s="1"/>
  <c r="G152" i="14"/>
  <c r="J152" i="14" s="1"/>
  <c r="G351" i="14"/>
  <c r="J351" i="14" s="1"/>
  <c r="G155" i="14"/>
  <c r="J155" i="14" s="1"/>
  <c r="G125" i="14"/>
  <c r="G115" i="14"/>
  <c r="G138" i="14"/>
  <c r="J138" i="14" s="1"/>
  <c r="G297" i="14"/>
  <c r="J297" i="14" s="1"/>
  <c r="G95" i="14"/>
  <c r="G92" i="14"/>
  <c r="G131" i="14"/>
  <c r="G52" i="14"/>
  <c r="J52" i="14" s="1"/>
  <c r="G12" i="14"/>
  <c r="J12" i="14" s="1"/>
  <c r="G323" i="14"/>
  <c r="J323" i="14" s="1"/>
  <c r="G105" i="14"/>
  <c r="J105" i="14" s="1"/>
  <c r="G18" i="14"/>
  <c r="J18" i="14" s="1"/>
  <c r="G59" i="14"/>
  <c r="G219" i="14"/>
  <c r="J219" i="14" s="1"/>
  <c r="G147" i="14"/>
  <c r="J147" i="14" s="1"/>
  <c r="G273" i="14"/>
  <c r="J273" i="14" s="1"/>
  <c r="G2" i="14"/>
  <c r="G13" i="14"/>
  <c r="J13" i="14" s="1"/>
  <c r="G196" i="14"/>
  <c r="G29" i="14"/>
  <c r="J29" i="14" s="1"/>
  <c r="G23" i="14"/>
  <c r="G186" i="14"/>
  <c r="G336" i="14"/>
  <c r="G151" i="14"/>
  <c r="G71" i="14"/>
  <c r="G44" i="14"/>
  <c r="G287" i="14"/>
  <c r="J287" i="14" s="1"/>
  <c r="G198" i="14"/>
  <c r="J198" i="14" s="1"/>
  <c r="G168" i="14"/>
  <c r="I168" i="14" s="1"/>
  <c r="K168" i="14" s="1"/>
  <c r="T168" i="14" s="1"/>
  <c r="G272" i="14"/>
  <c r="G221" i="14"/>
  <c r="J221" i="14" s="1"/>
  <c r="G54" i="14"/>
  <c r="I54" i="14" s="1"/>
  <c r="K54" i="14" s="1"/>
  <c r="T54" i="14" s="1"/>
  <c r="G252" i="14"/>
  <c r="G97" i="14"/>
  <c r="J97" i="14" s="1"/>
  <c r="G73" i="14"/>
  <c r="J73" i="14" s="1"/>
  <c r="G231" i="14"/>
  <c r="J231" i="14" s="1"/>
  <c r="G261" i="14"/>
  <c r="J261" i="14" s="1"/>
  <c r="G109" i="14"/>
  <c r="J109" i="14" s="1"/>
  <c r="G183" i="14"/>
  <c r="J183" i="14" s="1"/>
  <c r="G42" i="14"/>
  <c r="J42" i="14" s="1"/>
  <c r="G229" i="14"/>
  <c r="J229" i="14" s="1"/>
  <c r="G288" i="14"/>
  <c r="G301" i="14"/>
  <c r="G278" i="14"/>
  <c r="J278" i="14" s="1"/>
  <c r="G130" i="14"/>
  <c r="G22" i="14"/>
  <c r="G352" i="14"/>
  <c r="G353" i="14"/>
  <c r="J353" i="14" s="1"/>
  <c r="G49" i="14"/>
  <c r="G218" i="14"/>
  <c r="J218" i="14" s="1"/>
  <c r="G267" i="14"/>
  <c r="J267" i="14" s="1"/>
  <c r="G335" i="14"/>
  <c r="G256" i="14"/>
  <c r="J256" i="14" s="1"/>
  <c r="G58" i="14"/>
  <c r="J58" i="14" s="1"/>
  <c r="G94" i="14"/>
  <c r="J94" i="14" s="1"/>
  <c r="G184" i="14"/>
  <c r="J184" i="14" s="1"/>
  <c r="G154" i="14"/>
  <c r="J154" i="14" s="1"/>
  <c r="G270" i="14"/>
  <c r="J270" i="14" s="1"/>
  <c r="G69" i="14"/>
  <c r="G241" i="14"/>
  <c r="J241" i="14" s="1"/>
  <c r="G103" i="14"/>
  <c r="G34" i="14"/>
  <c r="G122" i="14"/>
  <c r="J122" i="14" s="1"/>
  <c r="G66" i="14"/>
  <c r="J66" i="14" s="1"/>
  <c r="G269" i="14"/>
  <c r="J269" i="14" s="1"/>
  <c r="G213" i="14"/>
  <c r="J213" i="14" s="1"/>
  <c r="G191" i="14"/>
  <c r="J191" i="14" s="1"/>
  <c r="G197" i="14"/>
  <c r="J197" i="14" s="1"/>
  <c r="G177" i="14"/>
  <c r="J177" i="14" s="1"/>
  <c r="G205" i="14"/>
  <c r="J205" i="14" s="1"/>
  <c r="G303" i="14"/>
  <c r="J303" i="14" s="1"/>
  <c r="G195" i="14"/>
  <c r="J195" i="14" s="1"/>
  <c r="G247" i="14"/>
  <c r="J247" i="14" s="1"/>
  <c r="G246" i="14"/>
  <c r="J246" i="14" s="1"/>
  <c r="G357" i="14"/>
  <c r="J357" i="14" s="1"/>
  <c r="G140" i="14"/>
  <c r="J140" i="14" s="1"/>
  <c r="G339" i="14"/>
  <c r="J339" i="14" s="1"/>
  <c r="G157" i="14"/>
  <c r="J157" i="14" s="1"/>
  <c r="G255" i="14"/>
  <c r="J255" i="14" s="1"/>
  <c r="G30" i="14"/>
  <c r="J30" i="14" s="1"/>
  <c r="G285" i="14"/>
  <c r="J285" i="14" s="1"/>
  <c r="G67" i="14"/>
  <c r="J67" i="14" s="1"/>
  <c r="G216" i="14"/>
  <c r="J216" i="14" s="1"/>
  <c r="G166" i="14"/>
  <c r="J166" i="14" s="1"/>
  <c r="G259" i="14"/>
  <c r="J259" i="14" s="1"/>
  <c r="G32" i="14"/>
  <c r="J32" i="14" s="1"/>
  <c r="G24" i="14"/>
  <c r="J24" i="14" s="1"/>
  <c r="G84" i="14"/>
  <c r="J84" i="14" s="1"/>
  <c r="G313" i="14"/>
  <c r="J313" i="14" s="1"/>
  <c r="G325" i="14"/>
  <c r="J325" i="14" s="1"/>
  <c r="G320" i="14"/>
  <c r="J320" i="14" s="1"/>
  <c r="G300" i="14"/>
  <c r="J300" i="14" s="1"/>
  <c r="G27" i="14"/>
  <c r="J27" i="14" s="1"/>
  <c r="G265" i="14"/>
  <c r="J265" i="14" s="1"/>
  <c r="G129" i="14"/>
  <c r="J129" i="14" s="1"/>
  <c r="G248" i="14"/>
  <c r="J248" i="14" s="1"/>
  <c r="G9" i="14"/>
  <c r="J9" i="14" s="1"/>
  <c r="G276" i="14"/>
  <c r="I276" i="14" s="1"/>
  <c r="K276" i="14" s="1"/>
  <c r="T276" i="14" s="1"/>
  <c r="G164" i="14"/>
  <c r="J164" i="14" s="1"/>
  <c r="G89" i="14"/>
  <c r="J89" i="14" s="1"/>
  <c r="G85" i="14"/>
  <c r="J85" i="14" s="1"/>
  <c r="G128" i="14"/>
  <c r="J128" i="14" s="1"/>
  <c r="G63" i="14"/>
  <c r="J63" i="14" s="1"/>
  <c r="G275" i="14"/>
  <c r="J275" i="14" s="1"/>
  <c r="G350" i="14"/>
  <c r="J350" i="14" s="1"/>
  <c r="G355" i="14"/>
  <c r="J355" i="14" s="1"/>
  <c r="G192" i="14"/>
  <c r="J192" i="14" s="1"/>
  <c r="G340" i="14"/>
  <c r="J340" i="14" s="1"/>
  <c r="G329" i="14"/>
  <c r="J329" i="14" s="1"/>
  <c r="G346" i="14"/>
  <c r="J346" i="14" s="1"/>
  <c r="G190" i="14"/>
  <c r="J190" i="14" s="1"/>
  <c r="G347" i="14"/>
  <c r="J347" i="14" s="1"/>
  <c r="G317" i="14"/>
  <c r="J317" i="14" s="1"/>
  <c r="G204" i="14"/>
  <c r="J204" i="14" s="1"/>
  <c r="G235" i="14"/>
  <c r="J235" i="14" s="1"/>
  <c r="G35" i="14"/>
  <c r="J35" i="14" s="1"/>
  <c r="G284" i="14"/>
  <c r="J284" i="14" s="1"/>
  <c r="G331" i="14"/>
  <c r="I331" i="14" s="1"/>
  <c r="K331" i="14" s="1"/>
  <c r="T331" i="14" s="1"/>
  <c r="G6" i="14"/>
  <c r="J6" i="14" s="1"/>
  <c r="G264" i="14"/>
  <c r="J264" i="14" s="1"/>
  <c r="G282" i="14"/>
  <c r="I282" i="14" s="1"/>
  <c r="K282" i="14" s="1"/>
  <c r="T282" i="14" s="1"/>
  <c r="G118" i="14"/>
  <c r="J118" i="14" s="1"/>
  <c r="G112" i="14"/>
  <c r="J112" i="14" s="1"/>
  <c r="G117" i="14"/>
  <c r="J117" i="14" s="1"/>
  <c r="G200" i="14"/>
  <c r="J200" i="14" s="1"/>
  <c r="G159" i="14"/>
  <c r="J159" i="14" s="1"/>
  <c r="G291" i="14"/>
  <c r="J291" i="14" s="1"/>
  <c r="G174" i="14"/>
  <c r="J174" i="14" s="1"/>
  <c r="G53" i="14"/>
  <c r="J53" i="14" s="1"/>
  <c r="G38" i="14"/>
  <c r="J38" i="14" s="1"/>
  <c r="G64" i="14"/>
  <c r="J64" i="14" s="1"/>
  <c r="G237" i="14"/>
  <c r="J237" i="14" s="1"/>
  <c r="G102" i="14"/>
  <c r="J102" i="14" s="1"/>
  <c r="G187" i="14"/>
  <c r="J187" i="14" s="1"/>
  <c r="G17" i="14"/>
  <c r="J17" i="14" s="1"/>
  <c r="G330" i="14"/>
  <c r="J330" i="14" s="1"/>
  <c r="G319" i="14"/>
  <c r="J319" i="14" s="1"/>
  <c r="G279" i="14"/>
  <c r="J279" i="14" s="1"/>
  <c r="G7" i="14"/>
  <c r="J7" i="14" s="1"/>
  <c r="G214" i="14"/>
  <c r="J214" i="14" s="1"/>
  <c r="G46" i="14"/>
  <c r="J46" i="14" s="1"/>
  <c r="G120" i="14"/>
  <c r="J120" i="14" s="1"/>
  <c r="G179" i="14"/>
  <c r="J179" i="14" s="1"/>
  <c r="G107" i="14"/>
  <c r="J107" i="14" s="1"/>
  <c r="G99" i="14"/>
  <c r="J99" i="14" s="1"/>
  <c r="G262" i="14"/>
  <c r="J262" i="14" s="1"/>
  <c r="G16" i="14"/>
  <c r="J16" i="14" s="1"/>
  <c r="G296" i="14"/>
  <c r="J296" i="14" s="1"/>
  <c r="G210" i="14"/>
  <c r="J210" i="14" s="1"/>
  <c r="G20" i="14"/>
  <c r="J20" i="14" s="1"/>
  <c r="G207" i="14"/>
  <c r="J207" i="14" s="1"/>
  <c r="G141" i="14"/>
  <c r="J141" i="14" s="1"/>
  <c r="G33" i="14"/>
  <c r="J33" i="14" s="1"/>
  <c r="G203" i="14"/>
  <c r="J203" i="14" s="1"/>
  <c r="G254" i="14"/>
  <c r="J254" i="14" s="1"/>
  <c r="G81" i="14"/>
  <c r="J81" i="14" s="1"/>
  <c r="G343" i="14"/>
  <c r="J343" i="14" s="1"/>
  <c r="G127" i="14"/>
  <c r="J127" i="14" s="1"/>
  <c r="G3" i="14"/>
  <c r="J3" i="14" s="1"/>
  <c r="G56" i="14"/>
  <c r="J56" i="14" s="1"/>
  <c r="G253" i="14"/>
  <c r="J253" i="14" s="1"/>
  <c r="G161" i="14"/>
  <c r="J161" i="14" s="1"/>
  <c r="G65" i="14"/>
  <c r="J65" i="14" s="1"/>
  <c r="G268" i="14"/>
  <c r="J268" i="14" s="1"/>
  <c r="G258" i="14"/>
  <c r="J258" i="14" s="1"/>
  <c r="G62" i="14"/>
  <c r="J62" i="14" s="1"/>
  <c r="G93" i="14"/>
  <c r="J93" i="14" s="1"/>
  <c r="G201" i="14"/>
  <c r="J201" i="14" s="1"/>
  <c r="G233" i="14"/>
  <c r="J233" i="14" s="1"/>
  <c r="G260" i="14"/>
  <c r="J260" i="14" s="1"/>
  <c r="G68" i="14"/>
  <c r="J68" i="14" s="1"/>
  <c r="G149" i="14"/>
  <c r="J149" i="14" s="1"/>
  <c r="G312" i="14"/>
  <c r="J312" i="14" s="1"/>
  <c r="G277" i="14"/>
  <c r="J277" i="14" s="1"/>
  <c r="G48" i="14"/>
  <c r="J48" i="14" s="1"/>
  <c r="G193" i="14"/>
  <c r="J193" i="14" s="1"/>
  <c r="G39" i="14"/>
  <c r="J39" i="14" s="1"/>
  <c r="G310" i="14"/>
  <c r="J310" i="14" s="1"/>
  <c r="G341" i="14"/>
  <c r="J341" i="14" s="1"/>
  <c r="G144" i="14"/>
  <c r="J144" i="14" s="1"/>
  <c r="G194" i="14"/>
  <c r="J194" i="14" s="1"/>
  <c r="G188" i="14"/>
  <c r="J188" i="14" s="1"/>
  <c r="G215" i="14"/>
  <c r="J215" i="14" s="1"/>
  <c r="G28" i="14"/>
  <c r="J28" i="14" s="1"/>
  <c r="G126" i="14"/>
  <c r="J126" i="14" s="1"/>
  <c r="G309" i="14"/>
  <c r="J309" i="14" s="1"/>
  <c r="G348" i="14"/>
  <c r="J348" i="14" s="1"/>
  <c r="G318" i="14"/>
  <c r="J318" i="14" s="1"/>
  <c r="G345" i="14"/>
  <c r="J345" i="14" s="1"/>
  <c r="G11" i="14"/>
  <c r="J11" i="14" s="1"/>
  <c r="G25" i="14"/>
  <c r="J25" i="14" s="1"/>
  <c r="G26" i="14"/>
  <c r="J26" i="14" s="1"/>
  <c r="G104" i="14"/>
  <c r="J104" i="14" s="1"/>
  <c r="G334" i="14"/>
  <c r="J334" i="14" s="1"/>
  <c r="G180" i="14"/>
  <c r="J180" i="14" s="1"/>
  <c r="G172" i="14"/>
  <c r="J172" i="14" s="1"/>
  <c r="G14" i="14"/>
  <c r="J14" i="14" s="1"/>
  <c r="G80" i="14"/>
  <c r="J80" i="14" s="1"/>
  <c r="G5" i="14"/>
  <c r="G338" i="14"/>
  <c r="J338" i="14" s="1"/>
  <c r="G266" i="14"/>
  <c r="J266" i="14" s="1"/>
  <c r="G227" i="14"/>
  <c r="J227" i="14" s="1"/>
  <c r="G31" i="14"/>
  <c r="J31" i="14" s="1"/>
  <c r="G21" i="14"/>
  <c r="J21" i="14" s="1"/>
  <c r="G332" i="14"/>
  <c r="J332" i="14" s="1"/>
  <c r="G51" i="14"/>
  <c r="J51" i="14" s="1"/>
  <c r="G286" i="14"/>
  <c r="J286" i="14" s="1"/>
  <c r="G70" i="14"/>
  <c r="J70" i="14" s="1"/>
  <c r="G36" i="14"/>
  <c r="J36" i="14" s="1"/>
  <c r="G316" i="14"/>
  <c r="J316" i="14" s="1"/>
  <c r="G206" i="14"/>
  <c r="J206" i="14" s="1"/>
  <c r="G74" i="14"/>
  <c r="J74" i="14" s="1"/>
  <c r="G354" i="14"/>
  <c r="J354" i="14" s="1"/>
  <c r="G82" i="14"/>
  <c r="J82" i="14" s="1"/>
  <c r="G101" i="14"/>
  <c r="J101" i="14" s="1"/>
  <c r="G145" i="14"/>
  <c r="J145" i="14" s="1"/>
  <c r="G91" i="14"/>
  <c r="J91" i="14" s="1"/>
  <c r="G57" i="14"/>
  <c r="J57" i="14" s="1"/>
  <c r="G176" i="14"/>
  <c r="J176" i="14" s="1"/>
  <c r="G45" i="14"/>
  <c r="J45" i="14" s="1"/>
  <c r="G114" i="14"/>
  <c r="J114" i="14" s="1"/>
  <c r="G185" i="14"/>
  <c r="J185" i="14" s="1"/>
  <c r="G182" i="14"/>
  <c r="J182" i="14" s="1"/>
  <c r="G314" i="14"/>
  <c r="J314" i="14" s="1"/>
  <c r="G230" i="14"/>
  <c r="J230" i="14" s="1"/>
  <c r="G271" i="14"/>
  <c r="J271" i="14" s="1"/>
  <c r="G158" i="14"/>
  <c r="J158" i="14" s="1"/>
  <c r="G289" i="14"/>
  <c r="J289" i="14" s="1"/>
  <c r="G4" i="14"/>
  <c r="J4" i="14" s="1"/>
  <c r="G55" i="14"/>
  <c r="I55" i="14" s="1"/>
  <c r="K55" i="14" s="1"/>
  <c r="T55" i="14" s="1"/>
  <c r="G78" i="14"/>
  <c r="J78" i="14" s="1"/>
  <c r="G199" i="14"/>
  <c r="I199" i="14" s="1"/>
  <c r="K199" i="14" s="1"/>
  <c r="T199" i="14" s="1"/>
  <c r="G349" i="14"/>
  <c r="J349" i="14" s="1"/>
  <c r="G170" i="14"/>
  <c r="I170" i="14" s="1"/>
  <c r="K170" i="14" s="1"/>
  <c r="T170" i="14" s="1"/>
  <c r="G220" i="14"/>
  <c r="G305" i="14"/>
  <c r="J305" i="14" s="1"/>
  <c r="G328" i="14"/>
  <c r="J328" i="14" s="1"/>
  <c r="G333" i="14"/>
  <c r="J333" i="14" s="1"/>
  <c r="G90" i="14"/>
  <c r="G61" i="14"/>
  <c r="J61" i="14" s="1"/>
  <c r="G77" i="14"/>
  <c r="J77" i="14" s="1"/>
  <c r="G238" i="14"/>
  <c r="G41" i="14"/>
  <c r="J41" i="14" s="1"/>
  <c r="G226" i="14"/>
  <c r="J226" i="14" s="1"/>
  <c r="G321" i="14"/>
  <c r="G228" i="14"/>
  <c r="J228" i="14" s="1"/>
  <c r="G121" i="14"/>
  <c r="J121" i="14" s="1"/>
  <c r="G116" i="14"/>
  <c r="J116" i="14" s="1"/>
  <c r="G295" i="14"/>
  <c r="J295" i="14" s="1"/>
  <c r="G136" i="14"/>
  <c r="J136" i="14" s="1"/>
  <c r="G169" i="14"/>
  <c r="G311" i="14"/>
  <c r="J311" i="14" s="1"/>
  <c r="G263" i="14"/>
  <c r="J263" i="14" s="1"/>
  <c r="G290" i="14"/>
  <c r="J290" i="14" s="1"/>
  <c r="G40" i="14"/>
  <c r="G83" i="14"/>
  <c r="J83" i="14" s="1"/>
  <c r="G37" i="14"/>
  <c r="I37" i="14" s="1"/>
  <c r="K37" i="14" s="1"/>
  <c r="T37" i="14" s="1"/>
  <c r="G79" i="14"/>
  <c r="G304" i="14"/>
  <c r="J304" i="14" s="1"/>
  <c r="G344" i="14"/>
  <c r="J344" i="14" s="1"/>
  <c r="G299" i="14"/>
  <c r="J299" i="14" s="1"/>
  <c r="G337" i="14"/>
  <c r="J337" i="14" s="1"/>
  <c r="G98" i="14"/>
  <c r="J98" i="14" s="1"/>
  <c r="G251" i="14"/>
  <c r="J251" i="14" s="1"/>
  <c r="G292" i="14"/>
  <c r="G132" i="14"/>
  <c r="J132" i="14" s="1"/>
  <c r="G10" i="14"/>
  <c r="J10" i="14" s="1"/>
  <c r="G76" i="14"/>
  <c r="J76" i="14" s="1"/>
  <c r="G87" i="14"/>
  <c r="G356" i="14"/>
  <c r="J356" i="14" s="1"/>
  <c r="G19" i="14"/>
  <c r="J19" i="14" s="1"/>
  <c r="G60" i="14"/>
  <c r="J60" i="14" s="1"/>
  <c r="G245" i="14"/>
  <c r="J245" i="14" s="1"/>
  <c r="G110" i="14"/>
  <c r="J110" i="14" s="1"/>
  <c r="G181" i="14"/>
  <c r="J181" i="14" s="1"/>
  <c r="G232" i="14"/>
  <c r="G43" i="14"/>
  <c r="J43" i="14" s="1"/>
  <c r="G96" i="14"/>
  <c r="J96" i="14" s="1"/>
  <c r="G240" i="14"/>
  <c r="J240" i="14" s="1"/>
  <c r="G249" i="14"/>
  <c r="G142" i="14"/>
  <c r="J142" i="14" s="1"/>
  <c r="G298" i="14"/>
  <c r="J298" i="14" s="1"/>
  <c r="G234" i="14"/>
  <c r="J234" i="14" s="1"/>
  <c r="G322" i="14"/>
  <c r="G162" i="14"/>
  <c r="J162" i="14" s="1"/>
  <c r="G15" i="14"/>
  <c r="J15" i="14" s="1"/>
  <c r="G243" i="14"/>
  <c r="J243" i="14" s="1"/>
  <c r="G308" i="14"/>
  <c r="G72" i="14"/>
  <c r="J72" i="14" s="1"/>
  <c r="G156" i="14"/>
  <c r="J156" i="14" s="1"/>
  <c r="G124" i="14"/>
  <c r="J124" i="14" s="1"/>
  <c r="G342" i="14"/>
  <c r="G178" i="14"/>
  <c r="J178" i="14" s="1"/>
  <c r="G281" i="14"/>
  <c r="J281" i="14" s="1"/>
  <c r="G50" i="14"/>
  <c r="J50" i="14" s="1"/>
  <c r="G202" i="14"/>
  <c r="J202" i="14" s="1"/>
  <c r="G47" i="14"/>
  <c r="J47" i="14" s="1"/>
  <c r="G274" i="14"/>
  <c r="J274" i="14" s="1"/>
  <c r="G173" i="14"/>
  <c r="J173" i="14" s="1"/>
  <c r="G211" i="14"/>
  <c r="J211" i="14" s="1"/>
  <c r="G326" i="14"/>
  <c r="J326" i="14" s="1"/>
  <c r="G306" i="14"/>
  <c r="J306" i="14" s="1"/>
  <c r="G146" i="14"/>
  <c r="J146" i="14" s="1"/>
  <c r="G133" i="14"/>
  <c r="J133" i="14" s="1"/>
  <c r="G150" i="14"/>
  <c r="J150" i="14" s="1"/>
  <c r="G139" i="14"/>
  <c r="J139" i="14" s="1"/>
  <c r="G119" i="14"/>
  <c r="J119" i="14" s="1"/>
  <c r="G75" i="14"/>
  <c r="J75" i="14" s="1"/>
  <c r="G244" i="14"/>
  <c r="J244" i="14" s="1"/>
  <c r="G123" i="14"/>
  <c r="G143" i="14"/>
  <c r="J143" i="14" s="1"/>
  <c r="G153" i="14"/>
  <c r="J153" i="14" s="1"/>
  <c r="G212" i="14"/>
  <c r="J212" i="14" s="1"/>
  <c r="G294" i="14"/>
  <c r="G163" i="14"/>
  <c r="J163" i="14" s="1"/>
  <c r="G324" i="14"/>
  <c r="J324" i="14" s="1"/>
  <c r="G236" i="14"/>
  <c r="J236" i="14" s="1"/>
  <c r="G113" i="14"/>
  <c r="J113" i="14" s="1"/>
  <c r="G86" i="14"/>
  <c r="J86" i="14" s="1"/>
  <c r="G307" i="14"/>
  <c r="J307" i="14" s="1"/>
  <c r="G280" i="14"/>
  <c r="J280" i="14" s="1"/>
  <c r="G209" i="14"/>
  <c r="J209" i="14" s="1"/>
  <c r="G8" i="14"/>
  <c r="J8" i="14" s="1"/>
  <c r="G148" i="14"/>
  <c r="J148" i="14" s="1"/>
  <c r="G208" i="14"/>
  <c r="J208" i="14" s="1"/>
  <c r="G239" i="14"/>
  <c r="J239" i="14" s="1"/>
  <c r="G250" i="14"/>
  <c r="J250" i="14" s="1"/>
  <c r="G175" i="14"/>
  <c r="J175" i="14" s="1"/>
  <c r="G222" i="14"/>
  <c r="J222" i="14" s="1"/>
  <c r="G106" i="14"/>
  <c r="J106" i="14" s="1"/>
  <c r="G111" i="14"/>
  <c r="I111" i="14" s="1"/>
  <c r="K111" i="14" s="1"/>
  <c r="T111" i="14" s="1"/>
  <c r="G224" i="14"/>
  <c r="J224" i="14" s="1"/>
  <c r="I184" i="14" l="1"/>
  <c r="K184" i="14" s="1"/>
  <c r="T184" i="14" s="1"/>
  <c r="I229" i="14"/>
  <c r="K229" i="14" s="1"/>
  <c r="T229" i="14" s="1"/>
  <c r="I118" i="14"/>
  <c r="K118" i="14" s="1"/>
  <c r="T118" i="14" s="1"/>
  <c r="I209" i="14"/>
  <c r="K209" i="14" s="1"/>
  <c r="T209" i="14" s="1"/>
  <c r="I286" i="14"/>
  <c r="K286" i="14" s="1"/>
  <c r="T286" i="14" s="1"/>
  <c r="I27" i="14"/>
  <c r="K27" i="14" s="1"/>
  <c r="T27" i="14" s="1"/>
  <c r="I12" i="14"/>
  <c r="K12" i="14" s="1"/>
  <c r="T12" i="14" s="1"/>
  <c r="I19" i="14"/>
  <c r="K19" i="14" s="1"/>
  <c r="T19" i="14" s="1"/>
  <c r="I62" i="14"/>
  <c r="K62" i="14" s="1"/>
  <c r="T62" i="14" s="1"/>
  <c r="I107" i="14"/>
  <c r="K107" i="14" s="1"/>
  <c r="T107" i="14" s="1"/>
  <c r="I43" i="14"/>
  <c r="K43" i="14" s="1"/>
  <c r="T43" i="14" s="1"/>
  <c r="I348" i="14"/>
  <c r="K348" i="14" s="1"/>
  <c r="T348" i="14" s="1"/>
  <c r="I20" i="14"/>
  <c r="K20" i="14" s="1"/>
  <c r="T20" i="14" s="1"/>
  <c r="I121" i="14"/>
  <c r="K121" i="14" s="1"/>
  <c r="T121" i="14" s="1"/>
  <c r="I68" i="14"/>
  <c r="K68" i="14" s="1"/>
  <c r="T68" i="14" s="1"/>
  <c r="I132" i="14"/>
  <c r="K132" i="14" s="1"/>
  <c r="T132" i="14" s="1"/>
  <c r="I345" i="14"/>
  <c r="K345" i="14" s="1"/>
  <c r="T345" i="14" s="1"/>
  <c r="I183" i="14"/>
  <c r="K183" i="14" s="1"/>
  <c r="T183" i="14" s="1"/>
  <c r="I221" i="14"/>
  <c r="K221" i="14" s="1"/>
  <c r="T221" i="14" s="1"/>
  <c r="I18" i="14"/>
  <c r="K18" i="14" s="1"/>
  <c r="T18" i="14" s="1"/>
  <c r="I178" i="14"/>
  <c r="K178" i="14" s="1"/>
  <c r="T178" i="14" s="1"/>
  <c r="I245" i="14"/>
  <c r="K245" i="14" s="1"/>
  <c r="T245" i="14" s="1"/>
  <c r="I145" i="14"/>
  <c r="K145" i="14" s="1"/>
  <c r="T145" i="14" s="1"/>
  <c r="I99" i="14"/>
  <c r="K99" i="14" s="1"/>
  <c r="T99" i="14" s="1"/>
  <c r="I346" i="14"/>
  <c r="K346" i="14" s="1"/>
  <c r="T346" i="14" s="1"/>
  <c r="I261" i="14"/>
  <c r="K261" i="14" s="1"/>
  <c r="T261" i="14" s="1"/>
  <c r="I273" i="14"/>
  <c r="K273" i="14" s="1"/>
  <c r="T273" i="14" s="1"/>
  <c r="I329" i="14"/>
  <c r="K329" i="14" s="1"/>
  <c r="T329" i="14" s="1"/>
  <c r="I323" i="14"/>
  <c r="K323" i="14" s="1"/>
  <c r="T323" i="14" s="1"/>
  <c r="I305" i="14"/>
  <c r="K305" i="14" s="1"/>
  <c r="T305" i="14" s="1"/>
  <c r="I114" i="14"/>
  <c r="K114" i="14" s="1"/>
  <c r="T114" i="14" s="1"/>
  <c r="I122" i="14"/>
  <c r="K122" i="14" s="1"/>
  <c r="T122" i="14" s="1"/>
  <c r="I293" i="14"/>
  <c r="K293" i="14" s="1"/>
  <c r="T293" i="14" s="1"/>
  <c r="I263" i="14"/>
  <c r="K263" i="14" s="1"/>
  <c r="T263" i="14" s="1"/>
  <c r="I200" i="14"/>
  <c r="K200" i="14" s="1"/>
  <c r="T200" i="14" s="1"/>
  <c r="J199" i="14"/>
  <c r="I219" i="14"/>
  <c r="K219" i="14" s="1"/>
  <c r="T219" i="14" s="1"/>
  <c r="I113" i="14"/>
  <c r="K113" i="14" s="1"/>
  <c r="T113" i="14" s="1"/>
  <c r="I133" i="14"/>
  <c r="K133" i="14" s="1"/>
  <c r="T133" i="14" s="1"/>
  <c r="I298" i="14"/>
  <c r="K298" i="14" s="1"/>
  <c r="T298" i="14" s="1"/>
  <c r="I74" i="14"/>
  <c r="K74" i="14" s="1"/>
  <c r="T74" i="14" s="1"/>
  <c r="I65" i="14"/>
  <c r="K65" i="14" s="1"/>
  <c r="T65" i="14" s="1"/>
  <c r="J276" i="14"/>
  <c r="I287" i="14"/>
  <c r="K287" i="14" s="1"/>
  <c r="T287" i="14" s="1"/>
  <c r="I10" i="14"/>
  <c r="K10" i="14" s="1"/>
  <c r="T10" i="14" s="1"/>
  <c r="I153" i="14"/>
  <c r="K153" i="14" s="1"/>
  <c r="T153" i="14" s="1"/>
  <c r="I246" i="14"/>
  <c r="K246" i="14" s="1"/>
  <c r="T246" i="14" s="1"/>
  <c r="I163" i="14"/>
  <c r="K163" i="14" s="1"/>
  <c r="T163" i="14" s="1"/>
  <c r="I299" i="14"/>
  <c r="K299" i="14" s="1"/>
  <c r="T299" i="14" s="1"/>
  <c r="I91" i="14"/>
  <c r="K91" i="14" s="1"/>
  <c r="T91" i="14" s="1"/>
  <c r="I201" i="14"/>
  <c r="K201" i="14" s="1"/>
  <c r="T201" i="14" s="1"/>
  <c r="I81" i="14"/>
  <c r="K81" i="14" s="1"/>
  <c r="T81" i="14" s="1"/>
  <c r="I319" i="14"/>
  <c r="K319" i="14" s="1"/>
  <c r="T319" i="14" s="1"/>
  <c r="I73" i="14"/>
  <c r="K73" i="14" s="1"/>
  <c r="T73" i="14" s="1"/>
  <c r="I105" i="14"/>
  <c r="K105" i="14" s="1"/>
  <c r="T105" i="14" s="1"/>
  <c r="I351" i="14"/>
  <c r="K351" i="14" s="1"/>
  <c r="T351" i="14" s="1"/>
  <c r="I75" i="14"/>
  <c r="K75" i="14" s="1"/>
  <c r="T75" i="14" s="1"/>
  <c r="I72" i="14"/>
  <c r="K72" i="14" s="1"/>
  <c r="T72" i="14" s="1"/>
  <c r="I60" i="14"/>
  <c r="K60" i="14" s="1"/>
  <c r="T60" i="14" s="1"/>
  <c r="I116" i="14"/>
  <c r="K116" i="14" s="1"/>
  <c r="T116" i="14" s="1"/>
  <c r="I80" i="14"/>
  <c r="K80" i="14" s="1"/>
  <c r="T80" i="14" s="1"/>
  <c r="I126" i="14"/>
  <c r="K126" i="14" s="1"/>
  <c r="T126" i="14" s="1"/>
  <c r="I300" i="14"/>
  <c r="K300" i="14" s="1"/>
  <c r="T300" i="14" s="1"/>
  <c r="I259" i="14"/>
  <c r="K259" i="14" s="1"/>
  <c r="T259" i="14" s="1"/>
  <c r="I213" i="14"/>
  <c r="K213" i="14" s="1"/>
  <c r="T213" i="14" s="1"/>
  <c r="I241" i="14"/>
  <c r="K241" i="14" s="1"/>
  <c r="T241" i="14" s="1"/>
  <c r="I198" i="14"/>
  <c r="K198" i="14" s="1"/>
  <c r="T198" i="14" s="1"/>
  <c r="I202" i="14"/>
  <c r="K202" i="14" s="1"/>
  <c r="T202" i="14" s="1"/>
  <c r="I235" i="14"/>
  <c r="K235" i="14" s="1"/>
  <c r="T235" i="14" s="1"/>
  <c r="I303" i="14"/>
  <c r="K303" i="14" s="1"/>
  <c r="T303" i="14" s="1"/>
  <c r="I152" i="14"/>
  <c r="K152" i="14" s="1"/>
  <c r="T152" i="14" s="1"/>
  <c r="I165" i="14"/>
  <c r="K165" i="14" s="1"/>
  <c r="T165" i="14" s="1"/>
  <c r="J302" i="14"/>
  <c r="I142" i="14"/>
  <c r="K142" i="14" s="1"/>
  <c r="T142" i="14" s="1"/>
  <c r="I311" i="14"/>
  <c r="K311" i="14" s="1"/>
  <c r="T311" i="14" s="1"/>
  <c r="I77" i="14"/>
  <c r="K77" i="14" s="1"/>
  <c r="T77" i="14" s="1"/>
  <c r="I70" i="14"/>
  <c r="K70" i="14" s="1"/>
  <c r="T70" i="14" s="1"/>
  <c r="I227" i="14"/>
  <c r="K227" i="14" s="1"/>
  <c r="T227" i="14" s="1"/>
  <c r="I140" i="14"/>
  <c r="K140" i="14" s="1"/>
  <c r="T140" i="14" s="1"/>
  <c r="I96" i="14"/>
  <c r="K96" i="14" s="1"/>
  <c r="T96" i="14" s="1"/>
  <c r="I173" i="14"/>
  <c r="K173" i="14" s="1"/>
  <c r="T173" i="14" s="1"/>
  <c r="I15" i="14"/>
  <c r="K15" i="14" s="1"/>
  <c r="T15" i="14" s="1"/>
  <c r="I83" i="14"/>
  <c r="K83" i="14" s="1"/>
  <c r="T83" i="14" s="1"/>
  <c r="I228" i="14"/>
  <c r="K228" i="14" s="1"/>
  <c r="T228" i="14" s="1"/>
  <c r="I271" i="14"/>
  <c r="K271" i="14" s="1"/>
  <c r="T271" i="14" s="1"/>
  <c r="I188" i="14"/>
  <c r="K188" i="14" s="1"/>
  <c r="T188" i="14" s="1"/>
  <c r="I193" i="14"/>
  <c r="K193" i="14" s="1"/>
  <c r="T193" i="14" s="1"/>
  <c r="I260" i="14"/>
  <c r="K260" i="14" s="1"/>
  <c r="T260" i="14" s="1"/>
  <c r="I127" i="14"/>
  <c r="K127" i="14" s="1"/>
  <c r="T127" i="14" s="1"/>
  <c r="I7" i="14"/>
  <c r="K7" i="14" s="1"/>
  <c r="T7" i="14" s="1"/>
  <c r="I237" i="14"/>
  <c r="K237" i="14" s="1"/>
  <c r="T237" i="14" s="1"/>
  <c r="I6" i="14"/>
  <c r="K6" i="14" s="1"/>
  <c r="T6" i="14" s="1"/>
  <c r="I85" i="14"/>
  <c r="K85" i="14" s="1"/>
  <c r="T85" i="14" s="1"/>
  <c r="I154" i="14"/>
  <c r="K154" i="14" s="1"/>
  <c r="T154" i="14" s="1"/>
  <c r="I52" i="14"/>
  <c r="K52" i="14" s="1"/>
  <c r="T52" i="14" s="1"/>
  <c r="I167" i="14"/>
  <c r="K167" i="14" s="1"/>
  <c r="T167" i="14" s="1"/>
  <c r="I283" i="14"/>
  <c r="K283" i="14" s="1"/>
  <c r="T283" i="14" s="1"/>
  <c r="I324" i="14"/>
  <c r="K324" i="14" s="1"/>
  <c r="T324" i="14" s="1"/>
  <c r="I143" i="14"/>
  <c r="K143" i="14" s="1"/>
  <c r="T143" i="14" s="1"/>
  <c r="I150" i="14"/>
  <c r="K150" i="14" s="1"/>
  <c r="T150" i="14" s="1"/>
  <c r="I211" i="14"/>
  <c r="K211" i="14" s="1"/>
  <c r="T211" i="14" s="1"/>
  <c r="I50" i="14"/>
  <c r="K50" i="14" s="1"/>
  <c r="T50" i="14" s="1"/>
  <c r="I156" i="14"/>
  <c r="K156" i="14" s="1"/>
  <c r="T156" i="14" s="1"/>
  <c r="I162" i="14"/>
  <c r="K162" i="14" s="1"/>
  <c r="T162" i="14" s="1"/>
  <c r="I110" i="14"/>
  <c r="K110" i="14" s="1"/>
  <c r="T110" i="14" s="1"/>
  <c r="I356" i="14"/>
  <c r="K356" i="14" s="1"/>
  <c r="T356" i="14" s="1"/>
  <c r="I295" i="14"/>
  <c r="K295" i="14" s="1"/>
  <c r="T295" i="14" s="1"/>
  <c r="I230" i="14"/>
  <c r="K230" i="14" s="1"/>
  <c r="T230" i="14" s="1"/>
  <c r="I45" i="14"/>
  <c r="K45" i="14" s="1"/>
  <c r="T45" i="14" s="1"/>
  <c r="I101" i="14"/>
  <c r="K101" i="14" s="1"/>
  <c r="T101" i="14" s="1"/>
  <c r="I206" i="14"/>
  <c r="K206" i="14" s="1"/>
  <c r="T206" i="14" s="1"/>
  <c r="I266" i="14"/>
  <c r="K266" i="14" s="1"/>
  <c r="T266" i="14" s="1"/>
  <c r="I26" i="14"/>
  <c r="K26" i="14" s="1"/>
  <c r="T26" i="14" s="1"/>
  <c r="I149" i="14"/>
  <c r="K149" i="14" s="1"/>
  <c r="T149" i="14" s="1"/>
  <c r="I112" i="14"/>
  <c r="K112" i="14" s="1"/>
  <c r="T112" i="14" s="1"/>
  <c r="I191" i="14"/>
  <c r="K191" i="14" s="1"/>
  <c r="T191" i="14" s="1"/>
  <c r="I66" i="14"/>
  <c r="K66" i="14" s="1"/>
  <c r="T66" i="14" s="1"/>
  <c r="I231" i="14"/>
  <c r="K231" i="14" s="1"/>
  <c r="T231" i="14" s="1"/>
  <c r="I147" i="14"/>
  <c r="K147" i="14" s="1"/>
  <c r="T147" i="14" s="1"/>
  <c r="I239" i="14"/>
  <c r="K239" i="14" s="1"/>
  <c r="T239" i="14" s="1"/>
  <c r="I280" i="14"/>
  <c r="K280" i="14" s="1"/>
  <c r="T280" i="14" s="1"/>
  <c r="I251" i="14"/>
  <c r="K251" i="14" s="1"/>
  <c r="T251" i="14" s="1"/>
  <c r="I61" i="14"/>
  <c r="K61" i="14" s="1"/>
  <c r="T61" i="14" s="1"/>
  <c r="I4" i="14"/>
  <c r="K4" i="14" s="1"/>
  <c r="T4" i="14" s="1"/>
  <c r="I332" i="14"/>
  <c r="K332" i="14" s="1"/>
  <c r="T332" i="14" s="1"/>
  <c r="I180" i="14"/>
  <c r="K180" i="14" s="1"/>
  <c r="T180" i="14" s="1"/>
  <c r="I194" i="14"/>
  <c r="K194" i="14" s="1"/>
  <c r="T194" i="14" s="1"/>
  <c r="I161" i="14"/>
  <c r="K161" i="14" s="1"/>
  <c r="T161" i="14" s="1"/>
  <c r="I141" i="14"/>
  <c r="K141" i="14" s="1"/>
  <c r="T141" i="14" s="1"/>
  <c r="I16" i="14"/>
  <c r="K16" i="14" s="1"/>
  <c r="T16" i="14" s="1"/>
  <c r="I179" i="14"/>
  <c r="K179" i="14" s="1"/>
  <c r="T179" i="14" s="1"/>
  <c r="I291" i="14"/>
  <c r="K291" i="14" s="1"/>
  <c r="T291" i="14" s="1"/>
  <c r="I317" i="14"/>
  <c r="K317" i="14" s="1"/>
  <c r="T317" i="14" s="1"/>
  <c r="I350" i="14"/>
  <c r="K350" i="14" s="1"/>
  <c r="T350" i="14" s="1"/>
  <c r="I164" i="14"/>
  <c r="K164" i="14" s="1"/>
  <c r="T164" i="14" s="1"/>
  <c r="I9" i="14"/>
  <c r="K9" i="14" s="1"/>
  <c r="T9" i="14" s="1"/>
  <c r="I313" i="14"/>
  <c r="I357" i="14"/>
  <c r="K357" i="14" s="1"/>
  <c r="T357" i="14" s="1"/>
  <c r="I270" i="14"/>
  <c r="K270" i="14" s="1"/>
  <c r="T270" i="14" s="1"/>
  <c r="I94" i="14"/>
  <c r="K94" i="14" s="1"/>
  <c r="T94" i="14" s="1"/>
  <c r="I267" i="14"/>
  <c r="K267" i="14" s="1"/>
  <c r="T267" i="14" s="1"/>
  <c r="I106" i="14"/>
  <c r="K106" i="14" s="1"/>
  <c r="T106" i="14" s="1"/>
  <c r="I208" i="14"/>
  <c r="K208" i="14" s="1"/>
  <c r="T208" i="14" s="1"/>
  <c r="I146" i="14"/>
  <c r="K146" i="14" s="1"/>
  <c r="T146" i="14" s="1"/>
  <c r="I41" i="14"/>
  <c r="K41" i="14" s="1"/>
  <c r="T41" i="14" s="1"/>
  <c r="I349" i="14"/>
  <c r="K349" i="14" s="1"/>
  <c r="T349" i="14" s="1"/>
  <c r="I289" i="14"/>
  <c r="K289" i="14" s="1"/>
  <c r="T289" i="14" s="1"/>
  <c r="I182" i="14"/>
  <c r="K182" i="14" s="1"/>
  <c r="T182" i="14" s="1"/>
  <c r="I82" i="14"/>
  <c r="K82" i="14" s="1"/>
  <c r="T82" i="14" s="1"/>
  <c r="I31" i="14"/>
  <c r="K31" i="14" s="1"/>
  <c r="T31" i="14" s="1"/>
  <c r="I334" i="14"/>
  <c r="K334" i="14" s="1"/>
  <c r="T334" i="14" s="1"/>
  <c r="I28" i="14"/>
  <c r="K28" i="14" s="1"/>
  <c r="T28" i="14" s="1"/>
  <c r="I144" i="14"/>
  <c r="K144" i="14" s="1"/>
  <c r="T144" i="14" s="1"/>
  <c r="I262" i="14"/>
  <c r="K262" i="14" s="1"/>
  <c r="T262" i="14" s="1"/>
  <c r="I64" i="14"/>
  <c r="K64" i="14" s="1"/>
  <c r="T64" i="14" s="1"/>
  <c r="I347" i="14"/>
  <c r="K347" i="14" s="1"/>
  <c r="T347" i="14" s="1"/>
  <c r="I340" i="14"/>
  <c r="K340" i="14" s="1"/>
  <c r="T340" i="14" s="1"/>
  <c r="I275" i="14"/>
  <c r="K275" i="14" s="1"/>
  <c r="T275" i="14" s="1"/>
  <c r="I248" i="14"/>
  <c r="K248" i="14" s="1"/>
  <c r="T248" i="14" s="1"/>
  <c r="I24" i="14"/>
  <c r="K24" i="14" s="1"/>
  <c r="T24" i="14" s="1"/>
  <c r="I285" i="14"/>
  <c r="K285" i="14" s="1"/>
  <c r="T285" i="14" s="1"/>
  <c r="I205" i="14"/>
  <c r="K205" i="14" s="1"/>
  <c r="T205" i="14" s="1"/>
  <c r="J282" i="14"/>
  <c r="I58" i="14"/>
  <c r="K58" i="14" s="1"/>
  <c r="T58" i="14" s="1"/>
  <c r="I218" i="14"/>
  <c r="K218" i="14" s="1"/>
  <c r="T218" i="14" s="1"/>
  <c r="I278" i="14"/>
  <c r="K278" i="14" s="1"/>
  <c r="T278" i="14" s="1"/>
  <c r="I13" i="14"/>
  <c r="K13" i="14" s="1"/>
  <c r="T13" i="14" s="1"/>
  <c r="I297" i="14"/>
  <c r="K297" i="14" s="1"/>
  <c r="T297" i="14" s="1"/>
  <c r="I155" i="14"/>
  <c r="K155" i="14" s="1"/>
  <c r="T155" i="14" s="1"/>
  <c r="I269" i="14"/>
  <c r="K269" i="14" s="1"/>
  <c r="T269" i="14" s="1"/>
  <c r="I256" i="14"/>
  <c r="K256" i="14" s="1"/>
  <c r="T256" i="14" s="1"/>
  <c r="I109" i="14"/>
  <c r="K109" i="14" s="1"/>
  <c r="T109" i="14" s="1"/>
  <c r="I97" i="14"/>
  <c r="K97" i="14" s="1"/>
  <c r="T97" i="14" s="1"/>
  <c r="I138" i="14"/>
  <c r="K138" i="14" s="1"/>
  <c r="T138" i="14" s="1"/>
  <c r="I160" i="14"/>
  <c r="K160" i="14" s="1"/>
  <c r="T160" i="14" s="1"/>
  <c r="I327" i="14"/>
  <c r="K327" i="14" s="1"/>
  <c r="T327" i="14" s="1"/>
  <c r="I88" i="14"/>
  <c r="K88" i="14" s="1"/>
  <c r="T88" i="14" s="1"/>
  <c r="I222" i="14"/>
  <c r="K222" i="14" s="1"/>
  <c r="T222" i="14" s="1"/>
  <c r="I337" i="14"/>
  <c r="K337" i="14" s="1"/>
  <c r="T337" i="14" s="1"/>
  <c r="I328" i="14"/>
  <c r="K328" i="14" s="1"/>
  <c r="T328" i="14" s="1"/>
  <c r="I104" i="14"/>
  <c r="K104" i="14" s="1"/>
  <c r="T104" i="14" s="1"/>
  <c r="I268" i="14"/>
  <c r="K268" i="14" s="1"/>
  <c r="T268" i="14" s="1"/>
  <c r="I3" i="14"/>
  <c r="K3" i="14" s="1"/>
  <c r="T3" i="14" s="1"/>
  <c r="I17" i="14"/>
  <c r="K17" i="14" s="1"/>
  <c r="T17" i="14" s="1"/>
  <c r="I190" i="14"/>
  <c r="K190" i="14" s="1"/>
  <c r="T190" i="14" s="1"/>
  <c r="I192" i="14"/>
  <c r="K192" i="14" s="1"/>
  <c r="T192" i="14" s="1"/>
  <c r="I339" i="14"/>
  <c r="K339" i="14" s="1"/>
  <c r="T339" i="14" s="1"/>
  <c r="I312" i="14"/>
  <c r="K312" i="14" s="1"/>
  <c r="T312" i="14" s="1"/>
  <c r="I33" i="14"/>
  <c r="K33" i="14" s="1"/>
  <c r="T33" i="14" s="1"/>
  <c r="I210" i="14"/>
  <c r="K210" i="14" s="1"/>
  <c r="T210" i="14" s="1"/>
  <c r="I53" i="14"/>
  <c r="K53" i="14" s="1"/>
  <c r="T53" i="14" s="1"/>
  <c r="I117" i="14"/>
  <c r="K117" i="14" s="1"/>
  <c r="T117" i="14" s="1"/>
  <c r="I355" i="14"/>
  <c r="K355" i="14" s="1"/>
  <c r="T355" i="14" s="1"/>
  <c r="I129" i="14"/>
  <c r="K129" i="14" s="1"/>
  <c r="T129" i="14" s="1"/>
  <c r="I320" i="14"/>
  <c r="K320" i="14" s="1"/>
  <c r="T320" i="14" s="1"/>
  <c r="I247" i="14"/>
  <c r="K247" i="14" s="1"/>
  <c r="T247" i="14" s="1"/>
  <c r="I197" i="14"/>
  <c r="K197" i="14" s="1"/>
  <c r="T197" i="14" s="1"/>
  <c r="I353" i="14"/>
  <c r="K353" i="14" s="1"/>
  <c r="T353" i="14" s="1"/>
  <c r="J54" i="14"/>
  <c r="I29" i="14"/>
  <c r="K29" i="14" s="1"/>
  <c r="T29" i="14" s="1"/>
  <c r="S329" i="14"/>
  <c r="J294" i="14"/>
  <c r="I294" i="14"/>
  <c r="K294" i="14" s="1"/>
  <c r="T294" i="14" s="1"/>
  <c r="J79" i="14"/>
  <c r="I79" i="14"/>
  <c r="K79" i="14" s="1"/>
  <c r="T79" i="14" s="1"/>
  <c r="J90" i="14"/>
  <c r="I90" i="14"/>
  <c r="K90" i="14" s="1"/>
  <c r="T90" i="14" s="1"/>
  <c r="J238" i="14"/>
  <c r="I238" i="14"/>
  <c r="K238" i="14" s="1"/>
  <c r="T238" i="14" s="1"/>
  <c r="S331" i="14"/>
  <c r="J169" i="14"/>
  <c r="I169" i="14"/>
  <c r="K169" i="14" s="1"/>
  <c r="T169" i="14" s="1"/>
  <c r="J5" i="14"/>
  <c r="I5" i="14"/>
  <c r="K5" i="14" s="1"/>
  <c r="T5" i="14" s="1"/>
  <c r="J308" i="14"/>
  <c r="I308" i="14"/>
  <c r="K308" i="14" s="1"/>
  <c r="T308" i="14" s="1"/>
  <c r="S209" i="14"/>
  <c r="J249" i="14"/>
  <c r="I249" i="14"/>
  <c r="K249" i="14" s="1"/>
  <c r="T249" i="14" s="1"/>
  <c r="J292" i="14"/>
  <c r="I292" i="14"/>
  <c r="K292" i="14" s="1"/>
  <c r="T292" i="14" s="1"/>
  <c r="J40" i="14"/>
  <c r="I40" i="14"/>
  <c r="K40" i="14" s="1"/>
  <c r="T40" i="14" s="1"/>
  <c r="J321" i="14"/>
  <c r="I321" i="14"/>
  <c r="K321" i="14" s="1"/>
  <c r="T321" i="14" s="1"/>
  <c r="S37" i="14"/>
  <c r="J342" i="14"/>
  <c r="I342" i="14"/>
  <c r="K342" i="14" s="1"/>
  <c r="T342" i="14" s="1"/>
  <c r="S111" i="14"/>
  <c r="J220" i="14"/>
  <c r="I220" i="14"/>
  <c r="K220" i="14" s="1"/>
  <c r="T220" i="14" s="1"/>
  <c r="S55" i="14"/>
  <c r="J232" i="14"/>
  <c r="I232" i="14"/>
  <c r="K232" i="14" s="1"/>
  <c r="T232" i="14" s="1"/>
  <c r="J123" i="14"/>
  <c r="I123" i="14"/>
  <c r="K123" i="14" s="1"/>
  <c r="T123" i="14" s="1"/>
  <c r="J322" i="14"/>
  <c r="I322" i="14"/>
  <c r="K322" i="14" s="1"/>
  <c r="T322" i="14" s="1"/>
  <c r="J87" i="14"/>
  <c r="I87" i="14"/>
  <c r="K87" i="14" s="1"/>
  <c r="T87" i="14" s="1"/>
  <c r="S170" i="14"/>
  <c r="S33" i="14"/>
  <c r="S199" i="14"/>
  <c r="I352" i="14"/>
  <c r="K352" i="14" s="1"/>
  <c r="T352" i="14" s="1"/>
  <c r="J352" i="14"/>
  <c r="I78" i="14"/>
  <c r="K78" i="14" s="1"/>
  <c r="T78" i="14" s="1"/>
  <c r="I21" i="14"/>
  <c r="K21" i="14" s="1"/>
  <c r="T21" i="14" s="1"/>
  <c r="I309" i="14"/>
  <c r="K309" i="14" s="1"/>
  <c r="T309" i="14" s="1"/>
  <c r="I215" i="14"/>
  <c r="K215" i="14" s="1"/>
  <c r="T215" i="14" s="1"/>
  <c r="I310" i="14"/>
  <c r="K310" i="14" s="1"/>
  <c r="T310" i="14" s="1"/>
  <c r="I277" i="14"/>
  <c r="K277" i="14" s="1"/>
  <c r="T277" i="14" s="1"/>
  <c r="I93" i="14"/>
  <c r="K93" i="14" s="1"/>
  <c r="T93" i="14" s="1"/>
  <c r="I258" i="14"/>
  <c r="K258" i="14" s="1"/>
  <c r="T258" i="14" s="1"/>
  <c r="I254" i="14"/>
  <c r="K254" i="14" s="1"/>
  <c r="T254" i="14" s="1"/>
  <c r="I46" i="14"/>
  <c r="K46" i="14" s="1"/>
  <c r="T46" i="14" s="1"/>
  <c r="I279" i="14"/>
  <c r="K279" i="14" s="1"/>
  <c r="T279" i="14" s="1"/>
  <c r="I67" i="14"/>
  <c r="K67" i="14" s="1"/>
  <c r="T67" i="14" s="1"/>
  <c r="I157" i="14"/>
  <c r="K157" i="14" s="1"/>
  <c r="T157" i="14" s="1"/>
  <c r="I195" i="14"/>
  <c r="K195" i="14" s="1"/>
  <c r="T195" i="14" s="1"/>
  <c r="I177" i="14"/>
  <c r="K177" i="14" s="1"/>
  <c r="T177" i="14" s="1"/>
  <c r="I34" i="14"/>
  <c r="K34" i="14" s="1"/>
  <c r="T34" i="14" s="1"/>
  <c r="J34" i="14"/>
  <c r="J22" i="14"/>
  <c r="I22" i="14"/>
  <c r="K22" i="14" s="1"/>
  <c r="T22" i="14" s="1"/>
  <c r="S229" i="14"/>
  <c r="J252" i="14"/>
  <c r="I252" i="14"/>
  <c r="K252" i="14" s="1"/>
  <c r="T252" i="14" s="1"/>
  <c r="J111" i="14"/>
  <c r="S282" i="14"/>
  <c r="S276" i="14"/>
  <c r="J170" i="14"/>
  <c r="I166" i="14"/>
  <c r="K166" i="14" s="1"/>
  <c r="T166" i="14" s="1"/>
  <c r="S66" i="14"/>
  <c r="J55" i="14"/>
  <c r="J115" i="14"/>
  <c r="I115" i="14"/>
  <c r="K115" i="14" s="1"/>
  <c r="T115" i="14" s="1"/>
  <c r="I243" i="14"/>
  <c r="K243" i="14" s="1"/>
  <c r="T243" i="14" s="1"/>
  <c r="I76" i="14"/>
  <c r="K76" i="14" s="1"/>
  <c r="T76" i="14" s="1"/>
  <c r="I136" i="14"/>
  <c r="K136" i="14" s="1"/>
  <c r="T136" i="14" s="1"/>
  <c r="I333" i="14"/>
  <c r="K333" i="14" s="1"/>
  <c r="T333" i="14" s="1"/>
  <c r="I185" i="14"/>
  <c r="K185" i="14" s="1"/>
  <c r="T185" i="14" s="1"/>
  <c r="J37" i="14"/>
  <c r="I103" i="14"/>
  <c r="K103" i="14" s="1"/>
  <c r="T103" i="14" s="1"/>
  <c r="J103" i="14"/>
  <c r="J130" i="14"/>
  <c r="I130" i="14"/>
  <c r="K130" i="14" s="1"/>
  <c r="T130" i="14" s="1"/>
  <c r="S54" i="14"/>
  <c r="I240" i="14"/>
  <c r="K240" i="14" s="1"/>
  <c r="T240" i="14" s="1"/>
  <c r="I290" i="14"/>
  <c r="K290" i="14" s="1"/>
  <c r="T290" i="14" s="1"/>
  <c r="I224" i="14"/>
  <c r="K224" i="14" s="1"/>
  <c r="T224" i="14" s="1"/>
  <c r="I175" i="14"/>
  <c r="K175" i="14" s="1"/>
  <c r="T175" i="14" s="1"/>
  <c r="I148" i="14"/>
  <c r="K148" i="14" s="1"/>
  <c r="T148" i="14" s="1"/>
  <c r="I307" i="14"/>
  <c r="K307" i="14" s="1"/>
  <c r="T307" i="14" s="1"/>
  <c r="I306" i="14"/>
  <c r="K306" i="14" s="1"/>
  <c r="T306" i="14" s="1"/>
  <c r="I274" i="14"/>
  <c r="K274" i="14" s="1"/>
  <c r="T274" i="14" s="1"/>
  <c r="I281" i="14"/>
  <c r="K281" i="14" s="1"/>
  <c r="T281" i="14" s="1"/>
  <c r="I344" i="14"/>
  <c r="K344" i="14" s="1"/>
  <c r="T344" i="14" s="1"/>
  <c r="I226" i="14"/>
  <c r="K226" i="14" s="1"/>
  <c r="T226" i="14" s="1"/>
  <c r="I158" i="14"/>
  <c r="K158" i="14" s="1"/>
  <c r="T158" i="14" s="1"/>
  <c r="I314" i="14"/>
  <c r="K314" i="14" s="1"/>
  <c r="T314" i="14" s="1"/>
  <c r="I176" i="14"/>
  <c r="K176" i="14" s="1"/>
  <c r="T176" i="14" s="1"/>
  <c r="I316" i="14"/>
  <c r="K316" i="14" s="1"/>
  <c r="T316" i="14" s="1"/>
  <c r="I51" i="14"/>
  <c r="K51" i="14" s="1"/>
  <c r="T51" i="14" s="1"/>
  <c r="I338" i="14"/>
  <c r="K338" i="14" s="1"/>
  <c r="T338" i="14" s="1"/>
  <c r="I14" i="14"/>
  <c r="K14" i="14" s="1"/>
  <c r="T14" i="14" s="1"/>
  <c r="I25" i="14"/>
  <c r="K25" i="14" s="1"/>
  <c r="T25" i="14" s="1"/>
  <c r="I318" i="14"/>
  <c r="K318" i="14" s="1"/>
  <c r="T318" i="14" s="1"/>
  <c r="I39" i="14"/>
  <c r="K39" i="14" s="1"/>
  <c r="T39" i="14" s="1"/>
  <c r="I233" i="14"/>
  <c r="K233" i="14" s="1"/>
  <c r="T233" i="14" s="1"/>
  <c r="I253" i="14"/>
  <c r="K253" i="14" s="1"/>
  <c r="T253" i="14" s="1"/>
  <c r="I343" i="14"/>
  <c r="K343" i="14" s="1"/>
  <c r="T343" i="14" s="1"/>
  <c r="I203" i="14"/>
  <c r="K203" i="14" s="1"/>
  <c r="T203" i="14" s="1"/>
  <c r="I207" i="14"/>
  <c r="K207" i="14" s="1"/>
  <c r="T207" i="14" s="1"/>
  <c r="I296" i="14"/>
  <c r="K296" i="14" s="1"/>
  <c r="T296" i="14" s="1"/>
  <c r="I120" i="14"/>
  <c r="K120" i="14" s="1"/>
  <c r="T120" i="14" s="1"/>
  <c r="I214" i="14"/>
  <c r="K214" i="14" s="1"/>
  <c r="T214" i="14" s="1"/>
  <c r="I187" i="14"/>
  <c r="K187" i="14" s="1"/>
  <c r="T187" i="14" s="1"/>
  <c r="I264" i="14"/>
  <c r="K264" i="14" s="1"/>
  <c r="T264" i="14" s="1"/>
  <c r="I284" i="14"/>
  <c r="K284" i="14" s="1"/>
  <c r="T284" i="14" s="1"/>
  <c r="I204" i="14"/>
  <c r="K204" i="14" s="1"/>
  <c r="T204" i="14" s="1"/>
  <c r="I63" i="14"/>
  <c r="K63" i="14" s="1"/>
  <c r="T63" i="14" s="1"/>
  <c r="I89" i="14"/>
  <c r="K89" i="14" s="1"/>
  <c r="T89" i="14" s="1"/>
  <c r="I84" i="14"/>
  <c r="K84" i="14" s="1"/>
  <c r="T84" i="14" s="1"/>
  <c r="I30" i="14"/>
  <c r="K30" i="14" s="1"/>
  <c r="T30" i="14" s="1"/>
  <c r="J49" i="14"/>
  <c r="I49" i="14"/>
  <c r="K49" i="14" s="1"/>
  <c r="T49" i="14" s="1"/>
  <c r="S340" i="14"/>
  <c r="I69" i="14"/>
  <c r="K69" i="14" s="1"/>
  <c r="T69" i="14" s="1"/>
  <c r="J69" i="14"/>
  <c r="I212" i="14"/>
  <c r="K212" i="14" s="1"/>
  <c r="T212" i="14" s="1"/>
  <c r="I139" i="14"/>
  <c r="K139" i="14" s="1"/>
  <c r="T139" i="14" s="1"/>
  <c r="I124" i="14"/>
  <c r="K124" i="14" s="1"/>
  <c r="T124" i="14" s="1"/>
  <c r="S168" i="14"/>
  <c r="J331" i="14"/>
  <c r="I236" i="14"/>
  <c r="K236" i="14" s="1"/>
  <c r="T236" i="14" s="1"/>
  <c r="I244" i="14"/>
  <c r="K244" i="14" s="1"/>
  <c r="T244" i="14" s="1"/>
  <c r="I234" i="14"/>
  <c r="K234" i="14" s="1"/>
  <c r="T234" i="14" s="1"/>
  <c r="I181" i="14"/>
  <c r="K181" i="14" s="1"/>
  <c r="T181" i="14" s="1"/>
  <c r="I250" i="14"/>
  <c r="K250" i="14" s="1"/>
  <c r="T250" i="14" s="1"/>
  <c r="I8" i="14"/>
  <c r="K8" i="14" s="1"/>
  <c r="T8" i="14" s="1"/>
  <c r="I86" i="14"/>
  <c r="K86" i="14" s="1"/>
  <c r="T86" i="14" s="1"/>
  <c r="I119" i="14"/>
  <c r="K119" i="14" s="1"/>
  <c r="T119" i="14" s="1"/>
  <c r="I326" i="14"/>
  <c r="K326" i="14" s="1"/>
  <c r="T326" i="14" s="1"/>
  <c r="I47" i="14"/>
  <c r="K47" i="14" s="1"/>
  <c r="T47" i="14" s="1"/>
  <c r="I98" i="14"/>
  <c r="K98" i="14" s="1"/>
  <c r="T98" i="14" s="1"/>
  <c r="I304" i="14"/>
  <c r="K304" i="14" s="1"/>
  <c r="T304" i="14" s="1"/>
  <c r="I57" i="14"/>
  <c r="K57" i="14" s="1"/>
  <c r="T57" i="14" s="1"/>
  <c r="I354" i="14"/>
  <c r="K354" i="14" s="1"/>
  <c r="T354" i="14" s="1"/>
  <c r="I36" i="14"/>
  <c r="K36" i="14" s="1"/>
  <c r="T36" i="14" s="1"/>
  <c r="I172" i="14"/>
  <c r="K172" i="14" s="1"/>
  <c r="T172" i="14" s="1"/>
  <c r="I11" i="14"/>
  <c r="K11" i="14" s="1"/>
  <c r="T11" i="14" s="1"/>
  <c r="I341" i="14"/>
  <c r="K341" i="14" s="1"/>
  <c r="T341" i="14" s="1"/>
  <c r="I48" i="14"/>
  <c r="K48" i="14" s="1"/>
  <c r="T48" i="14" s="1"/>
  <c r="I56" i="14"/>
  <c r="K56" i="14" s="1"/>
  <c r="T56" i="14" s="1"/>
  <c r="I102" i="14"/>
  <c r="K102" i="14" s="1"/>
  <c r="T102" i="14" s="1"/>
  <c r="I174" i="14"/>
  <c r="K174" i="14" s="1"/>
  <c r="T174" i="14" s="1"/>
  <c r="I159" i="14"/>
  <c r="K159" i="14" s="1"/>
  <c r="T159" i="14" s="1"/>
  <c r="I35" i="14"/>
  <c r="K35" i="14" s="1"/>
  <c r="T35" i="14" s="1"/>
  <c r="I128" i="14"/>
  <c r="K128" i="14" s="1"/>
  <c r="T128" i="14" s="1"/>
  <c r="I265" i="14"/>
  <c r="K265" i="14" s="1"/>
  <c r="T265" i="14" s="1"/>
  <c r="I325" i="14"/>
  <c r="K325" i="14" s="1"/>
  <c r="T325" i="14" s="1"/>
  <c r="I32" i="14"/>
  <c r="K32" i="14" s="1"/>
  <c r="T32" i="14" s="1"/>
  <c r="I216" i="14"/>
  <c r="K216" i="14" s="1"/>
  <c r="T216" i="14" s="1"/>
  <c r="I255" i="14"/>
  <c r="K255" i="14" s="1"/>
  <c r="T255" i="14" s="1"/>
  <c r="J301" i="14"/>
  <c r="I301" i="14"/>
  <c r="K301" i="14" s="1"/>
  <c r="T301" i="14" s="1"/>
  <c r="S43" i="14"/>
  <c r="S62" i="14"/>
  <c r="I330" i="14"/>
  <c r="K330" i="14" s="1"/>
  <c r="T330" i="14" s="1"/>
  <c r="I38" i="14"/>
  <c r="K38" i="14" s="1"/>
  <c r="T38" i="14" s="1"/>
  <c r="S118" i="14"/>
  <c r="S241" i="14"/>
  <c r="J335" i="14"/>
  <c r="I335" i="14"/>
  <c r="K335" i="14" s="1"/>
  <c r="T335" i="14" s="1"/>
  <c r="J288" i="14"/>
  <c r="I288" i="14"/>
  <c r="K288" i="14" s="1"/>
  <c r="T288" i="14" s="1"/>
  <c r="J272" i="14"/>
  <c r="I272" i="14"/>
  <c r="K272" i="14" s="1"/>
  <c r="T272" i="14" s="1"/>
  <c r="J71" i="14"/>
  <c r="I71" i="14"/>
  <c r="K71" i="14" s="1"/>
  <c r="T71" i="14" s="1"/>
  <c r="S18" i="14"/>
  <c r="J125" i="14"/>
  <c r="I125" i="14"/>
  <c r="K125" i="14" s="1"/>
  <c r="T125" i="14" s="1"/>
  <c r="J151" i="14"/>
  <c r="I151" i="14"/>
  <c r="K151" i="14" s="1"/>
  <c r="T151" i="14" s="1"/>
  <c r="J196" i="14"/>
  <c r="I196" i="14"/>
  <c r="K196" i="14" s="1"/>
  <c r="T196" i="14" s="1"/>
  <c r="J131" i="14"/>
  <c r="I131" i="14"/>
  <c r="K131" i="14" s="1"/>
  <c r="T131" i="14" s="1"/>
  <c r="S287" i="14"/>
  <c r="J336" i="14"/>
  <c r="I336" i="14"/>
  <c r="K336" i="14" s="1"/>
  <c r="T336" i="14" s="1"/>
  <c r="J92" i="14"/>
  <c r="I92" i="14"/>
  <c r="K92" i="14" s="1"/>
  <c r="T92" i="14" s="1"/>
  <c r="S221" i="14"/>
  <c r="I186" i="14"/>
  <c r="K186" i="14" s="1"/>
  <c r="T186" i="14" s="1"/>
  <c r="J186" i="14"/>
  <c r="J95" i="14"/>
  <c r="I95" i="14"/>
  <c r="K95" i="14" s="1"/>
  <c r="T95" i="14" s="1"/>
  <c r="J23" i="14"/>
  <c r="I23" i="14"/>
  <c r="K23" i="14" s="1"/>
  <c r="T23" i="14" s="1"/>
  <c r="J168" i="14"/>
  <c r="J59" i="14"/>
  <c r="I59" i="14"/>
  <c r="K59" i="14" s="1"/>
  <c r="T59" i="14" s="1"/>
  <c r="I42" i="14"/>
  <c r="K42" i="14" s="1"/>
  <c r="T42" i="14" s="1"/>
  <c r="J44" i="14"/>
  <c r="I44" i="14"/>
  <c r="K44" i="14" s="1"/>
  <c r="T44" i="14" s="1"/>
  <c r="J2" i="14"/>
  <c r="I2" i="14"/>
  <c r="K2" i="14" s="1"/>
  <c r="T2" i="14" s="1"/>
  <c r="I242" i="14"/>
  <c r="K242" i="14" s="1"/>
  <c r="T242" i="14" s="1"/>
  <c r="S257" i="14"/>
  <c r="J223" i="14"/>
  <c r="I223" i="14"/>
  <c r="K223" i="14" s="1"/>
  <c r="T223" i="14" s="1"/>
  <c r="S108" i="14"/>
  <c r="J100" i="14"/>
  <c r="I100" i="14"/>
  <c r="K100" i="14" s="1"/>
  <c r="T100" i="14" s="1"/>
  <c r="J315" i="14"/>
  <c r="I315" i="14"/>
  <c r="K315" i="14" s="1"/>
  <c r="T315" i="14" s="1"/>
  <c r="S293" i="14"/>
  <c r="J189" i="14"/>
  <c r="I189" i="14"/>
  <c r="K189" i="14" s="1"/>
  <c r="T189" i="14" s="1"/>
  <c r="S302" i="14"/>
  <c r="I171" i="14"/>
  <c r="K171" i="14" s="1"/>
  <c r="T171" i="14" s="1"/>
  <c r="S135" i="14"/>
  <c r="I137" i="14"/>
  <c r="K137" i="14" s="1"/>
  <c r="T137" i="14" s="1"/>
  <c r="J134" i="14"/>
  <c r="I134" i="14"/>
  <c r="K134" i="14" s="1"/>
  <c r="T134" i="14" s="1"/>
  <c r="J257" i="14"/>
  <c r="J108" i="14"/>
  <c r="J135" i="14"/>
  <c r="I225" i="14"/>
  <c r="K225" i="14" s="1"/>
  <c r="T225" i="14" s="1"/>
  <c r="I217" i="14"/>
  <c r="K217" i="14" s="1"/>
  <c r="T217" i="14" s="1"/>
  <c r="S117" i="14" l="1"/>
  <c r="K313" i="14"/>
  <c r="T313" i="14" s="1"/>
  <c r="S319" i="14"/>
  <c r="S97" i="14"/>
  <c r="S235" i="14"/>
  <c r="S323" i="14"/>
  <c r="S267" i="14"/>
  <c r="S197" i="14"/>
  <c r="S20" i="14"/>
  <c r="S70" i="14"/>
  <c r="S218" i="14"/>
  <c r="S219" i="14"/>
  <c r="S167" i="14"/>
  <c r="S10" i="14"/>
  <c r="S345" i="14"/>
  <c r="S184" i="14"/>
  <c r="S211" i="14"/>
  <c r="S80" i="14"/>
  <c r="S85" i="14"/>
  <c r="S286" i="14"/>
  <c r="S271" i="14"/>
  <c r="S173" i="14"/>
  <c r="S82" i="14"/>
  <c r="S346" i="14"/>
  <c r="S332" i="14"/>
  <c r="S317" i="14"/>
  <c r="S104" i="14"/>
  <c r="S45" i="14"/>
  <c r="S210" i="14"/>
  <c r="S138" i="14"/>
  <c r="S154" i="14"/>
  <c r="S99" i="14"/>
  <c r="S96" i="14"/>
  <c r="S146" i="14"/>
  <c r="S278" i="14"/>
  <c r="S163" i="14"/>
  <c r="S132" i="14"/>
  <c r="S19" i="14"/>
  <c r="S122" i="14"/>
  <c r="S259" i="14"/>
  <c r="S260" i="14"/>
  <c r="S27" i="14"/>
  <c r="S351" i="14"/>
  <c r="S161" i="14"/>
  <c r="S165" i="14"/>
  <c r="S183" i="14"/>
  <c r="S222" i="14"/>
  <c r="S7" i="14"/>
  <c r="S263" i="14"/>
  <c r="S269" i="14"/>
  <c r="S324" i="14"/>
  <c r="S357" i="14"/>
  <c r="S12" i="14"/>
  <c r="S16" i="14"/>
  <c r="S349" i="14"/>
  <c r="S142" i="14"/>
  <c r="S107" i="14"/>
  <c r="S192" i="14"/>
  <c r="S15" i="14"/>
  <c r="S65" i="14"/>
  <c r="S53" i="14"/>
  <c r="S256" i="14"/>
  <c r="S13" i="14"/>
  <c r="S248" i="14"/>
  <c r="S334" i="14"/>
  <c r="S289" i="14"/>
  <c r="S208" i="14"/>
  <c r="S270" i="14"/>
  <c r="S179" i="14"/>
  <c r="S61" i="14"/>
  <c r="S147" i="14"/>
  <c r="S112" i="14"/>
  <c r="S295" i="14"/>
  <c r="S83" i="14"/>
  <c r="S140" i="14"/>
  <c r="S311" i="14"/>
  <c r="S198" i="14"/>
  <c r="S300" i="14"/>
  <c r="S60" i="14"/>
  <c r="S105" i="14"/>
  <c r="S201" i="14"/>
  <c r="S246" i="14"/>
  <c r="S133" i="14"/>
  <c r="S200" i="14"/>
  <c r="S114" i="14"/>
  <c r="S273" i="14"/>
  <c r="S145" i="14"/>
  <c r="S68" i="14"/>
  <c r="S353" i="14"/>
  <c r="S129" i="14"/>
  <c r="S268" i="14"/>
  <c r="S205" i="14"/>
  <c r="S275" i="14"/>
  <c r="S262" i="14"/>
  <c r="S106" i="14"/>
  <c r="S350" i="14"/>
  <c r="S180" i="14"/>
  <c r="S251" i="14"/>
  <c r="S231" i="14"/>
  <c r="S149" i="14"/>
  <c r="S101" i="14"/>
  <c r="S356" i="14"/>
  <c r="S50" i="14"/>
  <c r="S227" i="14"/>
  <c r="S126" i="14"/>
  <c r="S72" i="14"/>
  <c r="S73" i="14"/>
  <c r="S91" i="14"/>
  <c r="S153" i="14"/>
  <c r="S305" i="14"/>
  <c r="S261" i="14"/>
  <c r="S245" i="14"/>
  <c r="S121" i="14"/>
  <c r="S355" i="14"/>
  <c r="S190" i="14"/>
  <c r="S155" i="14"/>
  <c r="S285" i="14"/>
  <c r="S313" i="14"/>
  <c r="S280" i="14"/>
  <c r="S26" i="14"/>
  <c r="S110" i="14"/>
  <c r="S283" i="14"/>
  <c r="S127" i="14"/>
  <c r="S75" i="14"/>
  <c r="S299" i="14"/>
  <c r="S74" i="14"/>
  <c r="S178" i="14"/>
  <c r="S29" i="14"/>
  <c r="S247" i="14"/>
  <c r="S312" i="14"/>
  <c r="S17" i="14"/>
  <c r="S328" i="14"/>
  <c r="S24" i="14"/>
  <c r="S347" i="14"/>
  <c r="S28" i="14"/>
  <c r="S182" i="14"/>
  <c r="S94" i="14"/>
  <c r="S9" i="14"/>
  <c r="S4" i="14"/>
  <c r="S239" i="14"/>
  <c r="S266" i="14"/>
  <c r="S230" i="14"/>
  <c r="S162" i="14"/>
  <c r="S150" i="14"/>
  <c r="S6" i="14"/>
  <c r="S228" i="14"/>
  <c r="S77" i="14"/>
  <c r="S202" i="14"/>
  <c r="S116" i="14"/>
  <c r="S81" i="14"/>
  <c r="S298" i="14"/>
  <c r="S348" i="14"/>
  <c r="S156" i="14"/>
  <c r="S113" i="14"/>
  <c r="S194" i="14"/>
  <c r="S303" i="14"/>
  <c r="S31" i="14"/>
  <c r="S188" i="14"/>
  <c r="S52" i="14"/>
  <c r="S152" i="14"/>
  <c r="S3" i="14"/>
  <c r="S193" i="14"/>
  <c r="S206" i="14"/>
  <c r="S213" i="14"/>
  <c r="S339" i="14"/>
  <c r="S141" i="14"/>
  <c r="S191" i="14"/>
  <c r="S291" i="14"/>
  <c r="S143" i="14"/>
  <c r="S64" i="14"/>
  <c r="S320" i="14"/>
  <c r="S109" i="14"/>
  <c r="S337" i="14"/>
  <c r="S237" i="14"/>
  <c r="S58" i="14"/>
  <c r="S144" i="14"/>
  <c r="S160" i="14"/>
  <c r="S297" i="14"/>
  <c r="S88" i="14"/>
  <c r="S164" i="14"/>
  <c r="S41" i="14"/>
  <c r="S327" i="14"/>
  <c r="S131" i="14"/>
  <c r="S272" i="14"/>
  <c r="S330" i="14"/>
  <c r="S301" i="14"/>
  <c r="S265" i="14"/>
  <c r="S341" i="14"/>
  <c r="S47" i="14"/>
  <c r="S181" i="14"/>
  <c r="S139" i="14"/>
  <c r="S89" i="14"/>
  <c r="S296" i="14"/>
  <c r="S25" i="14"/>
  <c r="S226" i="14"/>
  <c r="S224" i="14"/>
  <c r="S243" i="14"/>
  <c r="S195" i="14"/>
  <c r="S277" i="14"/>
  <c r="S321" i="14"/>
  <c r="S249" i="14"/>
  <c r="S308" i="14"/>
  <c r="S169" i="14"/>
  <c r="S238" i="14"/>
  <c r="S2" i="14"/>
  <c r="S100" i="14"/>
  <c r="S128" i="14"/>
  <c r="S11" i="14"/>
  <c r="S326" i="14"/>
  <c r="S234" i="14"/>
  <c r="S212" i="14"/>
  <c r="S63" i="14"/>
  <c r="S207" i="14"/>
  <c r="S14" i="14"/>
  <c r="S344" i="14"/>
  <c r="S290" i="14"/>
  <c r="S130" i="14"/>
  <c r="S157" i="14"/>
  <c r="S310" i="14"/>
  <c r="S352" i="14"/>
  <c r="S225" i="14"/>
  <c r="S59" i="14"/>
  <c r="S196" i="14"/>
  <c r="S71" i="14"/>
  <c r="S288" i="14"/>
  <c r="S35" i="14"/>
  <c r="S172" i="14"/>
  <c r="S119" i="14"/>
  <c r="S244" i="14"/>
  <c r="S204" i="14"/>
  <c r="S203" i="14"/>
  <c r="S338" i="14"/>
  <c r="S281" i="14"/>
  <c r="S240" i="14"/>
  <c r="S67" i="14"/>
  <c r="S215" i="14"/>
  <c r="S232" i="14"/>
  <c r="S40" i="14"/>
  <c r="S5" i="14"/>
  <c r="S79" i="14"/>
  <c r="S217" i="14"/>
  <c r="S137" i="14"/>
  <c r="S223" i="14"/>
  <c r="S186" i="14"/>
  <c r="S159" i="14"/>
  <c r="S36" i="14"/>
  <c r="S86" i="14"/>
  <c r="S236" i="14"/>
  <c r="S69" i="14"/>
  <c r="S284" i="14"/>
  <c r="S343" i="14"/>
  <c r="S51" i="14"/>
  <c r="S274" i="14"/>
  <c r="S22" i="14"/>
  <c r="S279" i="14"/>
  <c r="S309" i="14"/>
  <c r="S255" i="14"/>
  <c r="S174" i="14"/>
  <c r="S354" i="14"/>
  <c r="S8" i="14"/>
  <c r="S49" i="14"/>
  <c r="S264" i="14"/>
  <c r="S253" i="14"/>
  <c r="S316" i="14"/>
  <c r="S306" i="14"/>
  <c r="S185" i="14"/>
  <c r="S46" i="14"/>
  <c r="S21" i="14"/>
  <c r="S87" i="14"/>
  <c r="S342" i="14"/>
  <c r="S90" i="14"/>
  <c r="S44" i="14"/>
  <c r="S151" i="14"/>
  <c r="S315" i="14"/>
  <c r="S216" i="14"/>
  <c r="S102" i="14"/>
  <c r="S57" i="14"/>
  <c r="S250" i="14"/>
  <c r="S187" i="14"/>
  <c r="S233" i="14"/>
  <c r="S176" i="14"/>
  <c r="S307" i="14"/>
  <c r="S333" i="14"/>
  <c r="S115" i="14"/>
  <c r="S254" i="14"/>
  <c r="S78" i="14"/>
  <c r="S23" i="14"/>
  <c r="S171" i="14"/>
  <c r="S42" i="14"/>
  <c r="S95" i="14"/>
  <c r="S92" i="14"/>
  <c r="S125" i="14"/>
  <c r="S335" i="14"/>
  <c r="S32" i="14"/>
  <c r="S56" i="14"/>
  <c r="S304" i="14"/>
  <c r="S30" i="14"/>
  <c r="S214" i="14"/>
  <c r="S39" i="14"/>
  <c r="S314" i="14"/>
  <c r="S148" i="14"/>
  <c r="S103" i="14"/>
  <c r="S136" i="14"/>
  <c r="S166" i="14"/>
  <c r="S34" i="14"/>
  <c r="S258" i="14"/>
  <c r="S322" i="14"/>
  <c r="S123" i="14"/>
  <c r="S220" i="14"/>
  <c r="S292" i="14"/>
  <c r="S294" i="14"/>
  <c r="S336" i="14"/>
  <c r="S134" i="14"/>
  <c r="S189" i="14"/>
  <c r="S242" i="14"/>
  <c r="S38" i="14"/>
  <c r="S325" i="14"/>
  <c r="S48" i="14"/>
  <c r="S98" i="14"/>
  <c r="S124" i="14"/>
  <c r="S84" i="14"/>
  <c r="S120" i="14"/>
  <c r="S318" i="14"/>
  <c r="S158" i="14"/>
  <c r="S175" i="14"/>
  <c r="S76" i="14"/>
  <c r="S252" i="14"/>
  <c r="S177" i="14"/>
  <c r="S93" i="14"/>
  <c r="T359" i="14" l="1"/>
</calcChain>
</file>

<file path=xl/sharedStrings.xml><?xml version="1.0" encoding="utf-8"?>
<sst xmlns="http://schemas.openxmlformats.org/spreadsheetml/2006/main" count="733" uniqueCount="733">
  <si>
    <t>0301</t>
  </si>
  <si>
    <t>Etnedal</t>
  </si>
  <si>
    <t>1101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</si>
  <si>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</si>
  <si>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</si>
  <si>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</si>
  <si>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</si>
  <si>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</si>
  <si>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</si>
  <si>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</si>
  <si>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</si>
  <si>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</si>
  <si>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</si>
  <si>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</si>
  <si>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</si>
  <si>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</si>
  <si>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</si>
  <si>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</si>
  <si>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</si>
  <si>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</si>
  <si>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</si>
  <si>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</si>
  <si>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1151</t>
  </si>
  <si>
    <t>1160</t>
  </si>
  <si>
    <t>Vindafjord</t>
  </si>
  <si>
    <t>1505</t>
  </si>
  <si>
    <t>1511</t>
  </si>
  <si>
    <t>1514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</si>
  <si>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</si>
  <si>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</si>
  <si>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</si>
  <si>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</si>
  <si>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</si>
  <si>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</si>
  <si>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</si>
  <si>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</si>
  <si>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</si>
  <si>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</si>
  <si>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</si>
  <si>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</si>
  <si>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</si>
  <si>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</si>
  <si>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</si>
  <si>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</si>
  <si>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1573</t>
  </si>
  <si>
    <t>1576</t>
  </si>
  <si>
    <t>1804</t>
  </si>
  <si>
    <t>1811</t>
  </si>
  <si>
    <t>1812</t>
  </si>
  <si>
    <t>1813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</si>
  <si>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</si>
  <si>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</si>
  <si>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</si>
  <si>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</si>
  <si>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</si>
  <si>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</si>
  <si>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</si>
  <si>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</si>
  <si>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</si>
  <si>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</si>
  <si>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</si>
  <si>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</si>
  <si>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</si>
  <si>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</si>
  <si>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</si>
  <si>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</si>
  <si>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</si>
  <si>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</si>
  <si>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</si>
  <si>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</si>
  <si>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</si>
  <si>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</si>
  <si>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1851</t>
  </si>
  <si>
    <t>1853</t>
  </si>
  <si>
    <t>1856</t>
  </si>
  <si>
    <t>1857</t>
  </si>
  <si>
    <t>1859</t>
  </si>
  <si>
    <t>1860</t>
  </si>
  <si>
    <t>1865</t>
  </si>
  <si>
    <t>1866</t>
  </si>
  <si>
    <t>1867</t>
  </si>
  <si>
    <t>1868</t>
  </si>
  <si>
    <t>1870</t>
  </si>
  <si>
    <t>1871</t>
  </si>
  <si>
    <t>1874</t>
  </si>
  <si>
    <t>Sør-Varanger</t>
  </si>
  <si>
    <t>Jordbruksareal</t>
  </si>
  <si>
    <t>Bebygd</t>
  </si>
  <si>
    <t>J+B</t>
  </si>
  <si>
    <t>10% av øk</t>
  </si>
  <si>
    <t>Kartleggingsareal</t>
  </si>
  <si>
    <t>ØK-areal</t>
  </si>
  <si>
    <t>Totalt</t>
  </si>
  <si>
    <t>Fylke</t>
  </si>
  <si>
    <t>Kommune nummer</t>
  </si>
  <si>
    <t>Kommune navn</t>
  </si>
  <si>
    <t>Horten</t>
  </si>
  <si>
    <t>Færder</t>
  </si>
  <si>
    <t>5001</t>
  </si>
  <si>
    <t>5014</t>
  </si>
  <si>
    <t>5020</t>
  </si>
  <si>
    <t>5021</t>
  </si>
  <si>
    <t>5022</t>
  </si>
  <si>
    <t>5025</t>
  </si>
  <si>
    <t>5026</t>
  </si>
  <si>
    <t>5027</t>
  </si>
  <si>
    <t>5028</t>
  </si>
  <si>
    <t>5029</t>
  </si>
  <si>
    <t>5031</t>
  </si>
  <si>
    <t>5032</t>
  </si>
  <si>
    <t>5033</t>
  </si>
  <si>
    <t>5034</t>
  </si>
  <si>
    <t>5035</t>
  </si>
  <si>
    <t>5036</t>
  </si>
  <si>
    <t>5037</t>
  </si>
  <si>
    <t>5038</t>
  </si>
  <si>
    <t>5042</t>
  </si>
  <si>
    <t>5043</t>
  </si>
  <si>
    <t>5044</t>
  </si>
  <si>
    <t>5045</t>
  </si>
  <si>
    <t>5046</t>
  </si>
  <si>
    <t>5047</t>
  </si>
  <si>
    <t>5049</t>
  </si>
  <si>
    <t>5053</t>
  </si>
  <si>
    <t>5054</t>
  </si>
  <si>
    <t>Indre Fosen</t>
  </si>
  <si>
    <t>Totalt før makspris</t>
  </si>
  <si>
    <t>Oslo kommune</t>
  </si>
  <si>
    <t>Eigersund</t>
  </si>
  <si>
    <t>Stavanger</t>
  </si>
  <si>
    <t>Haugesund</t>
  </si>
  <si>
    <t>1108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</si>
  <si>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</si>
  <si>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</si>
  <si>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</si>
  <si>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</si>
  <si>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</si>
  <si>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</si>
  <si>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</si>
  <si>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</si>
  <si>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</si>
  <si>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</si>
  <si>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</si>
  <si>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</si>
  <si>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</si>
  <si>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</si>
  <si>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</si>
  <si>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</si>
  <si>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</si>
  <si>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</si>
  <si>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</si>
  <si>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Kristiansund</t>
  </si>
  <si>
    <t>1506</t>
  </si>
  <si>
    <t>Molde</t>
  </si>
  <si>
    <t>1507</t>
  </si>
  <si>
    <t>Ålesund</t>
  </si>
  <si>
    <t>Vanylven</t>
  </si>
  <si>
    <t>Sande</t>
  </si>
  <si>
    <t>Herøy (M. og R.)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</si>
  <si>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</si>
  <si>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</si>
  <si>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</si>
  <si>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</si>
  <si>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</si>
  <si>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</si>
  <si>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</si>
  <si>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</si>
  <si>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</si>
  <si>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</si>
  <si>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</si>
  <si>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</si>
  <si>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</si>
  <si>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</si>
  <si>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</si>
  <si>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</si>
  <si>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</si>
  <si>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1577</t>
  </si>
  <si>
    <t>Volda</t>
  </si>
  <si>
    <t>1578</t>
  </si>
  <si>
    <t>Fjord</t>
  </si>
  <si>
    <t>1579</t>
  </si>
  <si>
    <t>Hustadvika</t>
  </si>
  <si>
    <t>Bodø</t>
  </si>
  <si>
    <t>1806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</si>
  <si>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</si>
  <si>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</si>
  <si>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</si>
  <si>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</si>
  <si>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</si>
  <si>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</si>
  <si>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</si>
  <si>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</si>
  <si>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</si>
  <si>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</si>
  <si>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</si>
  <si>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</si>
  <si>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</si>
  <si>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</si>
  <si>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</si>
  <si>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</si>
  <si>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</si>
  <si>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</si>
  <si>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</si>
  <si>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</si>
  <si>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</si>
  <si>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</si>
  <si>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</si>
  <si>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Fauske-Fuossko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</si>
  <si>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</si>
  <si>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</si>
  <si>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</si>
  <si>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</si>
  <si>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</si>
  <si>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</si>
  <si>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</si>
  <si>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</si>
  <si>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</si>
  <si>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</si>
  <si>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</si>
  <si>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</si>
  <si>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</si>
  <si>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</si>
  <si>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</si>
  <si>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1875</t>
  </si>
  <si>
    <t>Hamarøy</t>
  </si>
  <si>
    <t>3001</t>
  </si>
  <si>
    <t>Halden</t>
  </si>
  <si>
    <t>3002</t>
  </si>
  <si>
    <t>Moss</t>
  </si>
  <si>
    <t>3003</t>
  </si>
  <si>
    <t>Sarpsborg</t>
  </si>
  <si>
    <t>3004</t>
  </si>
  <si>
    <t>Fredrikstad</t>
  </si>
  <si>
    <t>3005</t>
  </si>
  <si>
    <t>Drammen</t>
  </si>
  <si>
    <t>3006</t>
  </si>
  <si>
    <t>Kongsberg</t>
  </si>
  <si>
    <t>3007</t>
  </si>
  <si>
    <t>Ringerike</t>
  </si>
  <si>
    <t>3011</t>
  </si>
  <si>
    <t>Hvaler</t>
  </si>
  <si>
    <t>3012</t>
  </si>
  <si>
    <t>Aremark</t>
  </si>
  <si>
    <t>3013</t>
  </si>
  <si>
    <t>Marker</t>
  </si>
  <si>
    <t>3014</t>
  </si>
  <si>
    <t>Indre Østfold</t>
  </si>
  <si>
    <t>3015</t>
  </si>
  <si>
    <t>Skiptvet</t>
  </si>
  <si>
    <t>3016</t>
  </si>
  <si>
    <t>Rakkestad</t>
  </si>
  <si>
    <t>3017</t>
  </si>
  <si>
    <t>Råde</t>
  </si>
  <si>
    <t>3018</t>
  </si>
  <si>
    <t>Våler (Østf.)</t>
  </si>
  <si>
    <t>3019</t>
  </si>
  <si>
    <t>Vestby</t>
  </si>
  <si>
    <t>3020</t>
  </si>
  <si>
    <t>Nordre Follo</t>
  </si>
  <si>
    <t>3021</t>
  </si>
  <si>
    <t>Ås</t>
  </si>
  <si>
    <t>3022</t>
  </si>
  <si>
    <t>Frogn</t>
  </si>
  <si>
    <t>3023</t>
  </si>
  <si>
    <t>Nesodden</t>
  </si>
  <si>
    <t>3024</t>
  </si>
  <si>
    <t>Bærum</t>
  </si>
  <si>
    <t>3025</t>
  </si>
  <si>
    <t>Asker</t>
  </si>
  <si>
    <t>3026</t>
  </si>
  <si>
    <t>Aurskog-Høland</t>
  </si>
  <si>
    <t>3027</t>
  </si>
  <si>
    <t>Rælingen</t>
  </si>
  <si>
    <t>3028</t>
  </si>
  <si>
    <t>Enebakk</t>
  </si>
  <si>
    <t>3029</t>
  </si>
  <si>
    <t>Lørenskog</t>
  </si>
  <si>
    <t>3030</t>
  </si>
  <si>
    <t>Lillestrøm</t>
  </si>
  <si>
    <t>3031</t>
  </si>
  <si>
    <t>Nittedal</t>
  </si>
  <si>
    <t>3032</t>
  </si>
  <si>
    <t>Gjerdrum</t>
  </si>
  <si>
    <t>3033</t>
  </si>
  <si>
    <t>Ullensaker</t>
  </si>
  <si>
    <t>3034</t>
  </si>
  <si>
    <t>Nes (Ak.)</t>
  </si>
  <si>
    <t>3035</t>
  </si>
  <si>
    <t>Eidsvoll</t>
  </si>
  <si>
    <t>3036</t>
  </si>
  <si>
    <t>Nannestad</t>
  </si>
  <si>
    <t>3037</t>
  </si>
  <si>
    <t>Hurdal</t>
  </si>
  <si>
    <t>3038</t>
  </si>
  <si>
    <t>Hole</t>
  </si>
  <si>
    <t>3039</t>
  </si>
  <si>
    <t>Flå</t>
  </si>
  <si>
    <t>3040</t>
  </si>
  <si>
    <t>Nes (Busk.)</t>
  </si>
  <si>
    <t>3041</t>
  </si>
  <si>
    <t>Gol</t>
  </si>
  <si>
    <t>3042</t>
  </si>
  <si>
    <t>Hemsedal</t>
  </si>
  <si>
    <t>3043</t>
  </si>
  <si>
    <t>Ål</t>
  </si>
  <si>
    <t>3044</t>
  </si>
  <si>
    <t>Hol</t>
  </si>
  <si>
    <t>3045</t>
  </si>
  <si>
    <t>Sigdal</t>
  </si>
  <si>
    <t>3046</t>
  </si>
  <si>
    <t>Krødsherad</t>
  </si>
  <si>
    <t>3047</t>
  </si>
  <si>
    <t>Modum</t>
  </si>
  <si>
    <t>3048</t>
  </si>
  <si>
    <t>Øvre Eiker</t>
  </si>
  <si>
    <t>3049</t>
  </si>
  <si>
    <t>Lier</t>
  </si>
  <si>
    <t>3050</t>
  </si>
  <si>
    <t>Flesberg</t>
  </si>
  <si>
    <t>3051</t>
  </si>
  <si>
    <t>Rollag</t>
  </si>
  <si>
    <t>3052</t>
  </si>
  <si>
    <t>Nore og Uvdal</t>
  </si>
  <si>
    <t>3053</t>
  </si>
  <si>
    <t>Jevnaker</t>
  </si>
  <si>
    <t>3054</t>
  </si>
  <si>
    <t>Lunner</t>
  </si>
  <si>
    <t>3401</t>
  </si>
  <si>
    <t>Kongsvinger</t>
  </si>
  <si>
    <t>3403</t>
  </si>
  <si>
    <t>Hamar</t>
  </si>
  <si>
    <t>3405</t>
  </si>
  <si>
    <t>Lillehammer</t>
  </si>
  <si>
    <t>3407</t>
  </si>
  <si>
    <t>Gjøvik</t>
  </si>
  <si>
    <t>3411</t>
  </si>
  <si>
    <t>Ringsaker</t>
  </si>
  <si>
    <t>3412</t>
  </si>
  <si>
    <t>Løten</t>
  </si>
  <si>
    <t>3413</t>
  </si>
  <si>
    <t>Stange</t>
  </si>
  <si>
    <t>3414</t>
  </si>
  <si>
    <t>Nord-Odal</t>
  </si>
  <si>
    <t>3415</t>
  </si>
  <si>
    <t>Sør-Odal</t>
  </si>
  <si>
    <t>3416</t>
  </si>
  <si>
    <t>Eidskog</t>
  </si>
  <si>
    <t>3417</t>
  </si>
  <si>
    <t>Grue</t>
  </si>
  <si>
    <t>3418</t>
  </si>
  <si>
    <t>Åsnes</t>
  </si>
  <si>
    <t>3419</t>
  </si>
  <si>
    <t>Våler (Hedm.)</t>
  </si>
  <si>
    <t>3420</t>
  </si>
  <si>
    <t>Elverum</t>
  </si>
  <si>
    <t>3421</t>
  </si>
  <si>
    <t>Trysil</t>
  </si>
  <si>
    <t>3422</t>
  </si>
  <si>
    <t>Åmot</t>
  </si>
  <si>
    <t>3423</t>
  </si>
  <si>
    <t>Stor-Elvdal</t>
  </si>
  <si>
    <t>3424</t>
  </si>
  <si>
    <t>Rendalen</t>
  </si>
  <si>
    <t>3425</t>
  </si>
  <si>
    <t>Engerdal</t>
  </si>
  <si>
    <t>3426</t>
  </si>
  <si>
    <t>Tolga</t>
  </si>
  <si>
    <t>3427</t>
  </si>
  <si>
    <t>Tynset</t>
  </si>
  <si>
    <t>3428</t>
  </si>
  <si>
    <t>Alvdal</t>
  </si>
  <si>
    <t>3429</t>
  </si>
  <si>
    <t>Folldal</t>
  </si>
  <si>
    <t>3430</t>
  </si>
  <si>
    <t>Os</t>
  </si>
  <si>
    <t>3431</t>
  </si>
  <si>
    <t>Dovre</t>
  </si>
  <si>
    <t>3432</t>
  </si>
  <si>
    <t>Lesja</t>
  </si>
  <si>
    <t>3433</t>
  </si>
  <si>
    <t>Skjåk</t>
  </si>
  <si>
    <t>3434</t>
  </si>
  <si>
    <t>Lom</t>
  </si>
  <si>
    <t>3435</t>
  </si>
  <si>
    <t>Vågå</t>
  </si>
  <si>
    <t>3436</t>
  </si>
  <si>
    <t>Nord-Fron</t>
  </si>
  <si>
    <t>3437</t>
  </si>
  <si>
    <t>Sel</t>
  </si>
  <si>
    <t>3438</t>
  </si>
  <si>
    <t>Sør-Fron</t>
  </si>
  <si>
    <t>3439</t>
  </si>
  <si>
    <t>Ringebu</t>
  </si>
  <si>
    <t>3440</t>
  </si>
  <si>
    <t>Øyer</t>
  </si>
  <si>
    <t>3441</t>
  </si>
  <si>
    <t>Gausdal</t>
  </si>
  <si>
    <t>3442</t>
  </si>
  <si>
    <t>Østre Toten</t>
  </si>
  <si>
    <t>3443</t>
  </si>
  <si>
    <t>Vestre Toten</t>
  </si>
  <si>
    <t>3446</t>
  </si>
  <si>
    <t>Gran</t>
  </si>
  <si>
    <t>3447</t>
  </si>
  <si>
    <t>Søndre Land</t>
  </si>
  <si>
    <t>3448</t>
  </si>
  <si>
    <t>Nordre Land</t>
  </si>
  <si>
    <t>3449</t>
  </si>
  <si>
    <t>Sør-Aurdal</t>
  </si>
  <si>
    <t>3450</t>
  </si>
  <si>
    <t>3451</t>
  </si>
  <si>
    <t>Nord-Aurdal</t>
  </si>
  <si>
    <t>3452</t>
  </si>
  <si>
    <t>Vestre Slidre</t>
  </si>
  <si>
    <t>3453</t>
  </si>
  <si>
    <t>Øystre Slidre</t>
  </si>
  <si>
    <t>3454</t>
  </si>
  <si>
    <t>Vang</t>
  </si>
  <si>
    <t>3801</t>
  </si>
  <si>
    <t>3802</t>
  </si>
  <si>
    <t>Holmestrand</t>
  </si>
  <si>
    <t>3803</t>
  </si>
  <si>
    <t>Tønsberg</t>
  </si>
  <si>
    <t>3804</t>
  </si>
  <si>
    <t>Sandefjord</t>
  </si>
  <si>
    <t>3805</t>
  </si>
  <si>
    <t>Larvik</t>
  </si>
  <si>
    <t>3806</t>
  </si>
  <si>
    <t>Porsgrunn</t>
  </si>
  <si>
    <t>3807</t>
  </si>
  <si>
    <t>Skien</t>
  </si>
  <si>
    <t>3808</t>
  </si>
  <si>
    <t>Notodden</t>
  </si>
  <si>
    <t>3811</t>
  </si>
  <si>
    <t>3812</t>
  </si>
  <si>
    <t>Siljan</t>
  </si>
  <si>
    <t>3813</t>
  </si>
  <si>
    <t>Bamble</t>
  </si>
  <si>
    <t>3814</t>
  </si>
  <si>
    <t>Kragerø</t>
  </si>
  <si>
    <t>3815</t>
  </si>
  <si>
    <t>Drangedal</t>
  </si>
  <si>
    <t>3816</t>
  </si>
  <si>
    <t>Nome</t>
  </si>
  <si>
    <t>3817</t>
  </si>
  <si>
    <t>Midt-Telemark</t>
  </si>
  <si>
    <t>3818</t>
  </si>
  <si>
    <t>Tinn</t>
  </si>
  <si>
    <t>3819</t>
  </si>
  <si>
    <t>Hjartdal</t>
  </si>
  <si>
    <t>3820</t>
  </si>
  <si>
    <t>Seljord</t>
  </si>
  <si>
    <t>3821</t>
  </si>
  <si>
    <t>Kviteseid</t>
  </si>
  <si>
    <t>3822</t>
  </si>
  <si>
    <t>Nissedal</t>
  </si>
  <si>
    <t>3823</t>
  </si>
  <si>
    <t>Fyresdal</t>
  </si>
  <si>
    <t>3824</t>
  </si>
  <si>
    <t>Tokke</t>
  </si>
  <si>
    <t>3825</t>
  </si>
  <si>
    <t>Vinje</t>
  </si>
  <si>
    <t>4201</t>
  </si>
  <si>
    <t>Risør</t>
  </si>
  <si>
    <t>4202</t>
  </si>
  <si>
    <t>Grimstad</t>
  </si>
  <si>
    <t>4203</t>
  </si>
  <si>
    <t>Arendal</t>
  </si>
  <si>
    <t>4204</t>
  </si>
  <si>
    <t>Kristiansand</t>
  </si>
  <si>
    <t>4205</t>
  </si>
  <si>
    <t>Lindesnes</t>
  </si>
  <si>
    <t>4206</t>
  </si>
  <si>
    <t>Farsund</t>
  </si>
  <si>
    <t>4207</t>
  </si>
  <si>
    <t>Flekkefjord</t>
  </si>
  <si>
    <t>4211</t>
  </si>
  <si>
    <t>Gjerstad</t>
  </si>
  <si>
    <t>4212</t>
  </si>
  <si>
    <t>Vegårshei</t>
  </si>
  <si>
    <t>4213</t>
  </si>
  <si>
    <t>Tvedestrand</t>
  </si>
  <si>
    <t>4214</t>
  </si>
  <si>
    <t>Froland</t>
  </si>
  <si>
    <t>4215</t>
  </si>
  <si>
    <t>Lillesand</t>
  </si>
  <si>
    <t>4216</t>
  </si>
  <si>
    <t>Birkenes</t>
  </si>
  <si>
    <t>4217</t>
  </si>
  <si>
    <t>Åmli</t>
  </si>
  <si>
    <t>4218</t>
  </si>
  <si>
    <t>Iveland</t>
  </si>
  <si>
    <t>4219</t>
  </si>
  <si>
    <t>Evje og Hornnes</t>
  </si>
  <si>
    <t>4220</t>
  </si>
  <si>
    <t>Bygland</t>
  </si>
  <si>
    <t>4221</t>
  </si>
  <si>
    <t>Valle</t>
  </si>
  <si>
    <t>4222</t>
  </si>
  <si>
    <t>Bykle</t>
  </si>
  <si>
    <t>4223</t>
  </si>
  <si>
    <t>Vennesla</t>
  </si>
  <si>
    <t>4224</t>
  </si>
  <si>
    <t>Åseral</t>
  </si>
  <si>
    <t>4225</t>
  </si>
  <si>
    <t>Lyngdal</t>
  </si>
  <si>
    <t>4226</t>
  </si>
  <si>
    <t>Hægebostad</t>
  </si>
  <si>
    <t>4227</t>
  </si>
  <si>
    <t>Kvinesdal</t>
  </si>
  <si>
    <t>4228</t>
  </si>
  <si>
    <t>Sirdal</t>
  </si>
  <si>
    <t>4601</t>
  </si>
  <si>
    <t>Bergen</t>
  </si>
  <si>
    <t>4602</t>
  </si>
  <si>
    <t>Kinn</t>
  </si>
  <si>
    <t>4611</t>
  </si>
  <si>
    <t>Etne</t>
  </si>
  <si>
    <t>4612</t>
  </si>
  <si>
    <t>Sveio</t>
  </si>
  <si>
    <t>4613</t>
  </si>
  <si>
    <t>Bømlo</t>
  </si>
  <si>
    <t>4614</t>
  </si>
  <si>
    <t>Stord</t>
  </si>
  <si>
    <t>4615</t>
  </si>
  <si>
    <t>Fitjar</t>
  </si>
  <si>
    <t>4616</t>
  </si>
  <si>
    <t>Tysnes</t>
  </si>
  <si>
    <t>4617</t>
  </si>
  <si>
    <t>Kvinnherad</t>
  </si>
  <si>
    <t>4618</t>
  </si>
  <si>
    <t>Ullensvang</t>
  </si>
  <si>
    <t>4619</t>
  </si>
  <si>
    <t>Eidfjord</t>
  </si>
  <si>
    <t>4620</t>
  </si>
  <si>
    <t>Ulvik</t>
  </si>
  <si>
    <t>4621</t>
  </si>
  <si>
    <t>Voss</t>
  </si>
  <si>
    <t>4622</t>
  </si>
  <si>
    <t>Kvam</t>
  </si>
  <si>
    <t>4623</t>
  </si>
  <si>
    <t>Samnanger</t>
  </si>
  <si>
    <t>4624</t>
  </si>
  <si>
    <t>Bjørnafjorden</t>
  </si>
  <si>
    <t>4625</t>
  </si>
  <si>
    <t>Austevoll</t>
  </si>
  <si>
    <t>4626</t>
  </si>
  <si>
    <t>Øygarden</t>
  </si>
  <si>
    <t>4627</t>
  </si>
  <si>
    <t>Askøy</t>
  </si>
  <si>
    <t>4628</t>
  </si>
  <si>
    <t>Vaksdal</t>
  </si>
  <si>
    <t>4629</t>
  </si>
  <si>
    <t>Modalen</t>
  </si>
  <si>
    <t>4630</t>
  </si>
  <si>
    <t>Osterøy</t>
  </si>
  <si>
    <t>4631</t>
  </si>
  <si>
    <t>Alver</t>
  </si>
  <si>
    <t>4632</t>
  </si>
  <si>
    <t>Austrheim</t>
  </si>
  <si>
    <t>4633</t>
  </si>
  <si>
    <t>Fedje</t>
  </si>
  <si>
    <t>4634</t>
  </si>
  <si>
    <t>Masfjorden</t>
  </si>
  <si>
    <t>4635</t>
  </si>
  <si>
    <t>Gulen</t>
  </si>
  <si>
    <t>4636</t>
  </si>
  <si>
    <t>Solund</t>
  </si>
  <si>
    <t>4637</t>
  </si>
  <si>
    <t>Hyllestad</t>
  </si>
  <si>
    <t>4638</t>
  </si>
  <si>
    <t>Høyanger</t>
  </si>
  <si>
    <t>4639</t>
  </si>
  <si>
    <t>Vik</t>
  </si>
  <si>
    <t>4640</t>
  </si>
  <si>
    <t>Sogndal</t>
  </si>
  <si>
    <t>4641</t>
  </si>
  <si>
    <t>Aurland</t>
  </si>
  <si>
    <t>4642</t>
  </si>
  <si>
    <t>Lærdal</t>
  </si>
  <si>
    <t>4643</t>
  </si>
  <si>
    <t>Årdal</t>
  </si>
  <si>
    <t>4644</t>
  </si>
  <si>
    <t>Luster</t>
  </si>
  <si>
    <t>4645</t>
  </si>
  <si>
    <t>Askvoll</t>
  </si>
  <si>
    <t>4646</t>
  </si>
  <si>
    <t>Fjaler</t>
  </si>
  <si>
    <t>4647</t>
  </si>
  <si>
    <t>Sunnfjord</t>
  </si>
  <si>
    <t>4648</t>
  </si>
  <si>
    <t>Bremanger</t>
  </si>
  <si>
    <t>4649</t>
  </si>
  <si>
    <t>Stad</t>
  </si>
  <si>
    <t>4650</t>
  </si>
  <si>
    <t>Gloppen</t>
  </si>
  <si>
    <t>4651</t>
  </si>
  <si>
    <t>Stryn</t>
  </si>
  <si>
    <t>Trondheim</t>
  </si>
  <si>
    <t>5006</t>
  </si>
  <si>
    <t>Steinkjer</t>
  </si>
  <si>
    <t>5007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</si>
  <si>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</si>
  <si>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</si>
  <si>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</si>
  <si>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</si>
  <si>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</si>
  <si>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</si>
  <si>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</si>
  <si>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</si>
  <si>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</si>
  <si>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</si>
  <si>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</si>
  <si>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</si>
  <si>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</si>
  <si>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</si>
  <si>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</si>
  <si>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</si>
  <si>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</si>
  <si>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</si>
  <si>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5041</t>
  </si>
  <si>
    <t>Snåase-Snåsa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</si>
  <si>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</si>
  <si>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</si>
  <si>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</si>
  <si>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</si>
  <si>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</si>
  <si>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</si>
  <si>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</si>
  <si>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5052</t>
  </si>
  <si>
    <t>Leka</t>
  </si>
  <si>
    <t>Inderøy</t>
  </si>
  <si>
    <t>5055</t>
  </si>
  <si>
    <t>Heim</t>
  </si>
  <si>
    <t>5056</t>
  </si>
  <si>
    <t>Hitra</t>
  </si>
  <si>
    <t>5057</t>
  </si>
  <si>
    <t>Ørland</t>
  </si>
  <si>
    <t>5058</t>
  </si>
  <si>
    <t>Åfjord</t>
  </si>
  <si>
    <t>5059</t>
  </si>
  <si>
    <t>Orkland</t>
  </si>
  <si>
    <t>5060</t>
  </si>
  <si>
    <t>Nærøysund</t>
  </si>
  <si>
    <t>5061</t>
  </si>
  <si>
    <t>Rindal</t>
  </si>
  <si>
    <t>5401</t>
  </si>
  <si>
    <t>Tromsø</t>
  </si>
  <si>
    <t>5402</t>
  </si>
  <si>
    <t>Harstad - Hárstták</t>
  </si>
  <si>
    <t>5403</t>
  </si>
  <si>
    <t>Alta</t>
  </si>
  <si>
    <t>5404</t>
  </si>
  <si>
    <t>Vardø</t>
  </si>
  <si>
    <t>5405</t>
  </si>
  <si>
    <t>Vadsø</t>
  </si>
  <si>
    <t>5406</t>
  </si>
  <si>
    <t>Hammerfest</t>
  </si>
  <si>
    <t>5411</t>
  </si>
  <si>
    <t>Kvæfjord</t>
  </si>
  <si>
    <t>5412</t>
  </si>
  <si>
    <t>Tjeldsund</t>
  </si>
  <si>
    <t>5413</t>
  </si>
  <si>
    <t>Ibestad</t>
  </si>
  <si>
    <t>5414</t>
  </si>
  <si>
    <t>Gratangen</t>
  </si>
  <si>
    <t>5415</t>
  </si>
  <si>
    <t>Loabák - Lavangen</t>
  </si>
  <si>
    <t>5416</t>
  </si>
  <si>
    <t>Bardu</t>
  </si>
  <si>
    <t>5417</t>
  </si>
  <si>
    <t>Salangen</t>
  </si>
  <si>
    <t>5418</t>
  </si>
  <si>
    <t>Målselv</t>
  </si>
  <si>
    <t>5419</t>
  </si>
  <si>
    <t>Sørreisa</t>
  </si>
  <si>
    <t>5420</t>
  </si>
  <si>
    <t>Dyrøy</t>
  </si>
  <si>
    <t>5421</t>
  </si>
  <si>
    <t>Senja</t>
  </si>
  <si>
    <t>5422</t>
  </si>
  <si>
    <t>Balsfjord</t>
  </si>
  <si>
    <t>5423</t>
  </si>
  <si>
    <t>Karlsøy</t>
  </si>
  <si>
    <t>5424</t>
  </si>
  <si>
    <t>Lyngen</t>
  </si>
  <si>
    <t>5425</t>
  </si>
  <si>
    <t>Storfjord-Omasvuotna-Omasvuono</t>
  </si>
  <si>
    <t>5426</t>
  </si>
  <si>
    <t>Gáivuotna-Kåfjord-Kaivuono</t>
  </si>
  <si>
    <t>5427</t>
  </si>
  <si>
    <t>Skjervøy</t>
  </si>
  <si>
    <t>5428</t>
  </si>
  <si>
    <t>Nordreisa</t>
  </si>
  <si>
    <t>5429</t>
  </si>
  <si>
    <t>Kvænangen</t>
  </si>
  <si>
    <t>5430</t>
  </si>
  <si>
    <t>Guovdageaidnu-Kautokeino</t>
  </si>
  <si>
    <t>5432</t>
  </si>
  <si>
    <t>Loppa</t>
  </si>
  <si>
    <t>5433</t>
  </si>
  <si>
    <t>Hasvik</t>
  </si>
  <si>
    <t>5434</t>
  </si>
  <si>
    <t>Måsøy</t>
  </si>
  <si>
    <t>5435</t>
  </si>
  <si>
    <t>Nordkapp</t>
  </si>
  <si>
    <t>5436</t>
  </si>
  <si>
    <t>Porsanger-Porsáŋgu-Porsanki </t>
  </si>
  <si>
    <t>5437</t>
  </si>
  <si>
    <t>Kárášjohka-Karasjok</t>
  </si>
  <si>
    <t>5438</t>
  </si>
  <si>
    <t>Lebesby</t>
  </si>
  <si>
    <t>5439</t>
  </si>
  <si>
    <t>Gamvik</t>
  </si>
  <si>
    <t>5440</t>
  </si>
  <si>
    <t>Berlevåg</t>
  </si>
  <si>
    <t>5441</t>
  </si>
  <si>
    <t>Deatnu-Tana</t>
  </si>
  <si>
    <t>5442</t>
  </si>
  <si>
    <t>Unjárga-Nesseby</t>
  </si>
  <si>
    <t>5443</t>
  </si>
  <si>
    <t>Båtsfjord</t>
  </si>
  <si>
    <t>5444</t>
  </si>
  <si>
    <t>Jordbruk og bebygd større enn 10% av ØK-arealet (jf, Kostnadsdelingsnormen kap. 3.4.6.5)</t>
  </si>
  <si>
    <t>* Arealtall for kommunene er sist oppdatert i 2022, basert på AR5 for 2021</t>
  </si>
  <si>
    <t>Kostnad per km2 for periodisk ajourhold (per 2023)</t>
  </si>
  <si>
    <t>V (1,49%)</t>
  </si>
  <si>
    <t>FK (2,40 %)</t>
  </si>
  <si>
    <t>E (2,97%)</t>
  </si>
  <si>
    <t>K (19,82%)</t>
  </si>
  <si>
    <t>S (10,90%)</t>
  </si>
  <si>
    <t>T (2,97%)</t>
  </si>
  <si>
    <t>L (59,45%)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</si>
</sst>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49" fontId="3" fillId="0" borderId="2" xfId="1" applyNumberFormat="1" applyFont="1" applyFill="1" applyBorder="1" applyAlignment="1" applyProtection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4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4" fontId="0" fillId="0" borderId="1" xfId="0" applyNumberFormat="1" applyBorder="1"/>
    <xf numFmtId="49" fontId="0" fillId="0" borderId="4" xfId="0" applyNumberFormat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0" fontId="0" fillId="0" borderId="9" xfId="0" applyBorder="1"/>
    <xf numFmtId="3" fontId="0" fillId="0" borderId="5" xfId="0" applyNumberFormat="1" applyBorder="1"/>
    <xf numFmtId="3" fontId="0" fillId="0" borderId="6" xfId="0" applyNumberFormat="1" applyBorder="1"/>
    <xf numFmtId="165" fontId="0" fillId="0" borderId="0" xfId="0" applyNumberFormat="1"/>
    <xf numFmtId="2" fontId="0" fillId="0" borderId="0" xfId="0" applyNumberFormat="1"/>
    <xf numFmtId="3" fontId="0" fillId="0" borderId="0" xfId="0" applyNumberFormat="1"/>
    <xf numFmtId="2" fontId="3" fillId="0" borderId="8" xfId="0" applyNumberFormat="1" applyFont="1" applyBorder="1"/>
    <xf numFmtId="2" fontId="3" fillId="0" borderId="0" xfId="0" applyNumberFormat="1" applyFont="1"/>
    <xf numFmtId="0" fontId="2" fillId="2" borderId="2" xfId="0" applyFont="1" applyFill="1" applyBorder="1" applyAlignment="1">
      <alignment textRotation="180" wrapText="1"/>
    </xf>
    <xf numFmtId="3" fontId="0" fillId="2" borderId="2" xfId="0" applyNumberFormat="1" applyFill="1" applyBorder="1" applyAlignment="1">
      <alignment horizontal="center" vertical="center" wrapText="1"/>
    </xf>
    <xf numFmtId="2" fontId="0" fillId="0" borderId="8" xfId="0" applyNumberFormat="1" applyBorder="1"/>
    <xf numFmtId="2" fontId="1" fillId="0" borderId="0" xfId="0" applyNumberFormat="1" applyFont="1"/>
    <xf numFmtId="0" fontId="1" fillId="0" borderId="0" xfId="0" applyFont="1"/>
    <xf numFmtId="49" fontId="1" fillId="0" borderId="2" xfId="0" applyNumberFormat="1" applyFont="1" applyBorder="1"/>
    <xf numFmtId="0" fontId="1" fillId="0" borderId="2" xfId="0" applyFont="1" applyBorder="1"/>
    <xf numFmtId="0" fontId="0" fillId="0" borderId="7" xfId="0" applyBorder="1"/>
    <xf numFmtId="164" fontId="1" fillId="2" borderId="10" xfId="0" applyNumberFormat="1" applyFont="1" applyFill="1" applyBorder="1" applyAlignment="1">
      <alignment vertical="top" textRotation="180"/>
    </xf>
    <xf numFmtId="49" fontId="1" fillId="2" borderId="10" xfId="0" applyNumberFormat="1" applyFont="1" applyFill="1" applyBorder="1" applyAlignment="1">
      <alignment vertical="top" textRotation="180"/>
    </xf>
    <xf numFmtId="2" fontId="1" fillId="2" borderId="10" xfId="0" applyNumberFormat="1" applyFont="1" applyFill="1" applyBorder="1" applyAlignment="1">
      <alignment vertical="top" textRotation="180"/>
    </xf>
    <xf numFmtId="165" fontId="1" fillId="3" borderId="10" xfId="0" applyNumberFormat="1" applyFont="1" applyFill="1" applyBorder="1" applyAlignment="1">
      <alignment vertical="top" textRotation="180" wrapText="1"/>
    </xf>
    <xf numFmtId="0" fontId="1" fillId="3" borderId="10" xfId="0" applyFont="1" applyFill="1" applyBorder="1" applyAlignment="1">
      <alignment vertical="top" textRotation="180" wrapText="1"/>
    </xf>
    <xf numFmtId="2" fontId="1" fillId="2" borderId="10" xfId="0" applyNumberFormat="1" applyFont="1" applyFill="1" applyBorder="1" applyAlignment="1">
      <alignment vertical="top" textRotation="180" wrapText="1"/>
    </xf>
    <xf numFmtId="0" fontId="2" fillId="2" borderId="10" xfId="0" applyFont="1" applyFill="1" applyBorder="1" applyAlignment="1">
      <alignment textRotation="180" wrapText="1"/>
    </xf>
    <xf numFmtId="2" fontId="3" fillId="0" borderId="2" xfId="0" applyNumberFormat="1" applyFont="1" applyBorder="1"/>
    <xf numFmtId="164" fontId="0" fillId="0" borderId="2" xfId="0" applyNumberForma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164" fontId="0" fillId="0" borderId="11" xfId="0" applyNumberFormat="1" applyBorder="1"/>
    <xf numFmtId="49" fontId="0" fillId="0" borderId="12" xfId="0" applyNumberForma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40"/>
  <sheetViews>
    <sheetView tabSelected="1" zoomScaleNormal="100" workbookViewId="0">
      <pane xSplit="3" ySplit="1" topLeftCell="I2" activePane="bottomRight" state="frozen"/>
      <selection pane="topRight" activeCell="D1" sqref="D1"/>
      <selection pane="bottomLeft" activeCell="A3" sqref="A3"/>
      <selection pane="bottomRight" activeCell="U14" sqref="U14"/>
    </sheetView>
  </sheetViews>
  <sheetFormatPr baseColWidth="10" defaultRowHeight="12.5" x14ac:dyDescent="0.25"/>
  <cols>
    <col min="1" max="1" width="5.1796875" style="2" customWidth="1"/>
    <col min="2" max="2" width="5.81640625" style="3" customWidth="1"/>
    <col min="3" max="3" width="24.26953125" style="3" bestFit="1" customWidth="1"/>
    <col min="4" max="4" width="8.54296875" style="32" bestFit="1" customWidth="1"/>
    <col min="5" max="5" width="7.54296875" style="32" bestFit="1" customWidth="1"/>
    <col min="6" max="6" width="8.81640625" style="28" customWidth="1"/>
    <col min="7" max="7" width="5.7265625" style="12" customWidth="1"/>
    <col min="8" max="8" width="6.7265625" style="4" customWidth="1"/>
    <col min="9" max="9" width="7.7265625" style="13" customWidth="1"/>
    <col min="10" max="10" width="9.1796875" style="4" customWidth="1"/>
    <col min="11" max="11" width="7.7265625" style="4" customWidth="1"/>
    <col min="12" max="12" width="9" style="11" customWidth="1"/>
    <col min="13" max="13" width="7.54296875" style="11" customWidth="1"/>
    <col min="14" max="14" width="7.26953125" style="11" customWidth="1"/>
    <col min="15" max="15" width="7.81640625" style="11" customWidth="1"/>
    <col min="16" max="16" width="6.7265625" style="11" customWidth="1"/>
    <col min="17" max="17" width="9.6328125" style="23" customWidth="1"/>
    <col min="18" max="18" width="12" style="23" bestFit="1" customWidth="1"/>
    <col min="19" max="19" width="12" style="23" customWidth="1"/>
    <col min="20" max="20" width="12.81640625" style="11" customWidth="1"/>
    <col min="22" max="22" width="8.54296875" style="26" bestFit="1" customWidth="1"/>
    <col min="23" max="23" width="11.453125" style="26"/>
    <col min="24" max="24" width="16.7265625" style="33" bestFit="1" customWidth="1"/>
  </cols>
  <sheetData>
    <row r="1" spans="1:41" s="1" customFormat="1" ht="102.75" customHeight="1" thickBot="1" x14ac:dyDescent="0.3">
      <c r="A1" s="38" t="s">
        <v>93</v>
      </c>
      <c r="B1" s="39" t="s">
        <v>94</v>
      </c>
      <c r="C1" s="39" t="s">
        <v>95</v>
      </c>
      <c r="D1" s="40" t="s">
        <v>86</v>
      </c>
      <c r="E1" s="40" t="s">
        <v>87</v>
      </c>
      <c r="F1" s="40" t="s">
        <v>91</v>
      </c>
      <c r="G1" s="41" t="s">
        <v>88</v>
      </c>
      <c r="H1" s="42" t="s">
        <v>89</v>
      </c>
      <c r="I1" s="43" t="s">
        <v>90</v>
      </c>
      <c r="J1" s="44" t="s">
        <v>723</v>
      </c>
      <c r="K1" s="30" t="s">
        <v>725</v>
      </c>
      <c r="L1" s="31" t="s">
        <v>730</v>
      </c>
      <c r="M1" s="31" t="s">
        <v>726</v>
      </c>
      <c r="N1" s="31" t="s">
        <v>728</v>
      </c>
      <c r="O1" s="31" t="s">
        <v>729</v>
      </c>
      <c r="P1" s="31" t="s">
        <v>731</v>
      </c>
      <c r="Q1" s="31" t="s">
        <v>727</v>
      </c>
      <c r="R1" s="31" t="s">
        <v>732</v>
      </c>
      <c r="S1" s="31" t="s">
        <v>126</v>
      </c>
      <c r="T1" s="31" t="s">
        <v>92</v>
      </c>
      <c r="U1"/>
      <c r="V1" s="26"/>
      <c r="W1" s="26"/>
      <c r="X1" s="33"/>
      <c r="Y1"/>
      <c r="Z1"/>
      <c r="AA1" s="34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ht="13" thickBot="1" x14ac:dyDescent="0.3">
      <c r="A2" s="17">
        <v>3</v>
      </c>
      <c r="B2" s="18" t="s">
        <v>0</v>
      </c>
      <c r="C2" s="10" t="s">
        <v>127</v>
      </c>
      <c r="D2" s="26">
        <v>9.7419744779184292</v>
      </c>
      <c r="E2" s="26">
        <v>97.394165854805692</v>
      </c>
      <c r="F2" s="48">
        <v>454.11695848998846</v>
      </c>
      <c r="G2" s="19">
        <f>(D2+E2)</f>
        <v>107.13614033272412</v>
      </c>
      <c r="H2" s="19">
        <f t="shared" ref="H2:H65" si="0">F2*0.1</f>
        <v>45.411695848998846</v>
      </c>
      <c r="I2" s="20">
        <f t="shared" ref="I2:I65" si="1">IF(G2&gt;=H2,F2,G2*10)</f>
        <v>454.11695848998846</v>
      </c>
      <c r="J2" s="10" t="str">
        <f t="shared" ref="J2:J65" si="2">IF(G2&gt;=H2,"JA","Nei")</f>
        <v>JA</v>
      </c>
      <c r="K2" s="37">
        <f>IF(I2&gt;200,1040,1280)</f>
        <v>1040</v>
      </c>
      <c r="L2" s="16">
        <f>T2*0.109</f>
        <v>51478.698414425089</v>
      </c>
      <c r="M2" s="16">
        <f>T2*0.0149</f>
        <v>7036.996388760861</v>
      </c>
      <c r="N2" s="16">
        <f>T2*0.0297</f>
        <v>14026.764613838763</v>
      </c>
      <c r="O2" s="16">
        <f>T2*0.1982</f>
        <v>93606.220419624326</v>
      </c>
      <c r="P2" s="16">
        <f>T2*0.0297</f>
        <v>14026.764613838763</v>
      </c>
      <c r="Q2" s="24">
        <f>T2*0.024</f>
        <v>11334.759283910113</v>
      </c>
      <c r="R2" s="24">
        <f>T2*0.5945</f>
        <v>280771.43309519009</v>
      </c>
      <c r="S2" s="16">
        <f>K2*I2</f>
        <v>472281.63682958798</v>
      </c>
      <c r="T2" s="16">
        <f>IF(K2=1040,IF(K2*I2&gt;1163000,1163000,K2*I2),IF(K2*I2&gt;208000,208000,K2*I2))</f>
        <v>472281.63682958798</v>
      </c>
      <c r="U2" s="27"/>
      <c r="AA2" s="26"/>
      <c r="AB2" s="26"/>
    </row>
    <row r="3" spans="1:41" x14ac:dyDescent="0.25">
      <c r="A3" s="2">
        <v>11</v>
      </c>
      <c r="B3" s="9" t="s">
        <v>2</v>
      </c>
      <c r="C3" s="5" t="s">
        <v>128</v>
      </c>
      <c r="D3" s="26">
        <v>53.0386143182076</v>
      </c>
      <c r="E3" s="26">
        <v>8.5215012308863898</v>
      </c>
      <c r="F3" s="47">
        <v>410.59865033063386</v>
      </c>
      <c r="G3" s="14">
        <f t="shared" ref="G3:G66" si="3">(D3+E3)</f>
        <v>61.560115549093993</v>
      </c>
      <c r="H3" s="14">
        <f t="shared" si="0"/>
        <v>41.059865033063389</v>
      </c>
      <c r="I3" s="15">
        <f t="shared" si="1"/>
        <v>410.59865033063386</v>
      </c>
      <c r="J3" s="5" t="str">
        <f t="shared" si="2"/>
        <v>JA</v>
      </c>
      <c r="K3" s="37">
        <f t="shared" ref="K3:K66" si="4">IF(I3&gt;200,1040,1280)</f>
        <v>1040</v>
      </c>
      <c r="L3" s="16">
        <f t="shared" ref="L3:L66" si="5">T3*0.109</f>
        <v>46545.463001480653</v>
      </c>
      <c r="M3" s="16">
        <f t="shared" ref="M3:M66" si="6">T3*0.0149</f>
        <v>6362.6366855235019</v>
      </c>
      <c r="N3" s="16">
        <f t="shared" ref="N3:N66" si="7">T3*0.0297</f>
        <v>12682.571111412619</v>
      </c>
      <c r="O3" s="16">
        <f t="shared" ref="O3:O66" si="8">T3*0.1982</f>
        <v>84635.878595352886</v>
      </c>
      <c r="P3" s="16">
        <f t="shared" ref="P3:P66" si="9">T3*0.0297</f>
        <v>12682.571111412619</v>
      </c>
      <c r="Q3" s="24">
        <f t="shared" ref="Q3:Q66" si="10">T3*0.024</f>
        <v>10248.542312252621</v>
      </c>
      <c r="R3" s="24">
        <f t="shared" ref="R3:R66" si="11">T3*0.5945</f>
        <v>253864.93352642431</v>
      </c>
      <c r="S3" s="16">
        <f t="shared" ref="S3:S66" si="12">K3*I3</f>
        <v>427022.59634385922</v>
      </c>
      <c r="T3" s="16">
        <f t="shared" ref="T3:T66" si="13">IF(K3=1040,IF(K3*I3&gt;1163000,1163000,K3*I3),IF(K3*I3&gt;208000,208000,K3*I3))</f>
        <v>427022.59634385922</v>
      </c>
      <c r="U3" s="27"/>
      <c r="AA3" s="26"/>
      <c r="AB3" s="26"/>
    </row>
    <row r="4" spans="1:41" x14ac:dyDescent="0.25">
      <c r="A4" s="2">
        <v>11</v>
      </c>
      <c r="B4" s="6" t="s">
        <v>3</v>
      </c>
      <c r="C4" s="4" t="s">
        <v>129</v>
      </c>
      <c r="D4" s="26">
        <v>93.723721230036503</v>
      </c>
      <c r="E4" s="26">
        <v>39.347811035163204</v>
      </c>
      <c r="F4" s="45">
        <v>262.52399257301749</v>
      </c>
      <c r="G4" s="12">
        <f t="shared" si="3"/>
        <v>133.07153226519972</v>
      </c>
      <c r="H4" s="12">
        <f t="shared" si="0"/>
        <v>26.25239925730175</v>
      </c>
      <c r="I4" s="13">
        <f t="shared" si="1"/>
        <v>262.52399257301749</v>
      </c>
      <c r="J4" s="4" t="str">
        <f t="shared" si="2"/>
        <v>JA</v>
      </c>
      <c r="K4" s="37">
        <f t="shared" si="4"/>
        <v>1040</v>
      </c>
      <c r="L4" s="16">
        <f t="shared" si="5"/>
        <v>29759.719798077262</v>
      </c>
      <c r="M4" s="16">
        <f t="shared" si="6"/>
        <v>4068.071788911479</v>
      </c>
      <c r="N4" s="16">
        <f t="shared" si="7"/>
        <v>8108.8410825953642</v>
      </c>
      <c r="O4" s="16">
        <f t="shared" si="8"/>
        <v>54113.545541090942</v>
      </c>
      <c r="P4" s="16">
        <f t="shared" si="9"/>
        <v>8108.8410825953642</v>
      </c>
      <c r="Q4" s="24">
        <f t="shared" si="10"/>
        <v>6552.5988546225162</v>
      </c>
      <c r="R4" s="24">
        <f t="shared" si="11"/>
        <v>162313.33412804524</v>
      </c>
      <c r="S4" s="16">
        <f t="shared" si="12"/>
        <v>273024.95227593818</v>
      </c>
      <c r="T4" s="16">
        <f t="shared" si="13"/>
        <v>273024.95227593818</v>
      </c>
      <c r="U4" s="27"/>
      <c r="AA4" s="26"/>
      <c r="AB4" s="26"/>
    </row>
    <row r="5" spans="1:41" x14ac:dyDescent="0.25">
      <c r="A5" s="2">
        <v>11</v>
      </c>
      <c r="B5" s="6" t="s">
        <v>4</v>
      </c>
      <c r="C5" s="4" t="s">
        <v>130</v>
      </c>
      <c r="D5" s="26">
        <v>9.28004755169116</v>
      </c>
      <c r="E5" s="26">
        <v>12.8521319346717</v>
      </c>
      <c r="F5" s="45">
        <v>72.679758519527311</v>
      </c>
      <c r="G5" s="12">
        <f t="shared" si="3"/>
        <v>22.132179486362858</v>
      </c>
      <c r="H5" s="12">
        <f t="shared" si="0"/>
        <v>7.2679758519527313</v>
      </c>
      <c r="I5" s="13">
        <f t="shared" si="1"/>
        <v>72.679758519527311</v>
      </c>
      <c r="J5" s="4" t="str">
        <f t="shared" si="2"/>
        <v>JA</v>
      </c>
      <c r="K5" s="37">
        <f t="shared" si="4"/>
        <v>1280</v>
      </c>
      <c r="L5" s="16">
        <f t="shared" si="5"/>
        <v>10140.27990864445</v>
      </c>
      <c r="M5" s="16">
        <f t="shared" si="6"/>
        <v>1386.1483544844248</v>
      </c>
      <c r="N5" s="16">
        <f t="shared" si="7"/>
        <v>2762.9936998783501</v>
      </c>
      <c r="O5" s="16">
        <f t="shared" si="8"/>
        <v>18438.564017369998</v>
      </c>
      <c r="P5" s="16">
        <f t="shared" si="9"/>
        <v>2762.9936998783501</v>
      </c>
      <c r="Q5" s="24">
        <f t="shared" si="10"/>
        <v>2232.7221817198788</v>
      </c>
      <c r="R5" s="24">
        <f t="shared" si="11"/>
        <v>55306.389043019502</v>
      </c>
      <c r="S5" s="16">
        <f t="shared" si="12"/>
        <v>93030.090904994955</v>
      </c>
      <c r="T5" s="16">
        <f t="shared" si="13"/>
        <v>93030.090904994955</v>
      </c>
      <c r="U5" s="27"/>
      <c r="AA5" s="26"/>
      <c r="AB5" s="26"/>
    </row>
    <row r="6" spans="1:41" x14ac:dyDescent="0.25">
      <c r="A6" s="2">
        <v>11</v>
      </c>
      <c r="B6" s="6" t="s">
        <v>131</v>
      </c>
      <c r="C6" s="4" t="s">
        <v>132</v>
      </c>
      <c r="D6" s="26">
        <v>90.976806596376889</v>
      </c>
      <c r="E6" s="26">
        <v>28.188812599040197</v>
      </c>
      <c r="F6" s="45">
        <v>673.73574828378139</v>
      </c>
      <c r="G6" s="12">
        <f t="shared" si="3"/>
        <v>119.16561919541709</v>
      </c>
      <c r="H6" s="12">
        <f t="shared" si="0"/>
        <v>67.373574828378139</v>
      </c>
      <c r="I6" s="13">
        <f t="shared" si="1"/>
        <v>673.73574828378139</v>
      </c>
      <c r="J6" s="4" t="str">
        <f t="shared" si="2"/>
        <v>JA</v>
      </c>
      <c r="K6" s="37">
        <f t="shared" si="4"/>
        <v>1040</v>
      </c>
      <c r="L6" s="16">
        <f t="shared" si="5"/>
        <v>76374.684425449464</v>
      </c>
      <c r="M6" s="16">
        <f t="shared" si="6"/>
        <v>10440.209155405477</v>
      </c>
      <c r="N6" s="16">
        <f t="shared" si="7"/>
        <v>20810.34979298944</v>
      </c>
      <c r="O6" s="16">
        <f t="shared" si="8"/>
        <v>138875.80232223929</v>
      </c>
      <c r="P6" s="16">
        <f t="shared" si="9"/>
        <v>20810.34979298944</v>
      </c>
      <c r="Q6" s="24">
        <f t="shared" si="10"/>
        <v>16816.444277163184</v>
      </c>
      <c r="R6" s="24">
        <f t="shared" si="11"/>
        <v>416557.33844889642</v>
      </c>
      <c r="S6" s="16">
        <f t="shared" si="12"/>
        <v>700685.17821513268</v>
      </c>
      <c r="T6" s="16">
        <f t="shared" si="13"/>
        <v>700685.17821513268</v>
      </c>
      <c r="U6" s="27"/>
      <c r="AA6" s="26"/>
      <c r="AB6" s="26"/>
    </row>
    <row r="7" spans="1:41" x14ac:dyDescent="0.25">
      <c r="A7" s="2">
        <v>11</v>
      </c>
      <c r="B7" s="6" t="s">
        <v>5</v>
      </c>
      <c r="C7" s="4" t="s">
        <v>133</v>
      </c>
      <c r="D7" s="26">
        <v>16.9979714570947</v>
      </c>
      <c r="E7" s="26">
        <v>2.37090550981311</v>
      </c>
      <c r="F7" s="45">
        <v>289.74979466746129</v>
      </c>
      <c r="G7" s="12">
        <f t="shared" si="3"/>
        <v>19.368876966907809</v>
      </c>
      <c r="H7" s="12">
        <f t="shared" si="0"/>
        <v>28.974979466746131</v>
      </c>
      <c r="I7" s="13">
        <f t="shared" si="1"/>
        <v>193.68876966907808</v>
      </c>
      <c r="J7" s="4" t="str">
        <f t="shared" si="2"/>
        <v>Nei</v>
      </c>
      <c r="K7" s="37">
        <f t="shared" si="4"/>
        <v>1280</v>
      </c>
      <c r="L7" s="16">
        <f t="shared" si="5"/>
        <v>22672</v>
      </c>
      <c r="M7" s="16">
        <f t="shared" si="6"/>
        <v>3099.2</v>
      </c>
      <c r="N7" s="16">
        <f t="shared" si="7"/>
        <v>6177.6</v>
      </c>
      <c r="O7" s="16">
        <f t="shared" si="8"/>
        <v>41225.599999999999</v>
      </c>
      <c r="P7" s="16">
        <f t="shared" si="9"/>
        <v>6177.6</v>
      </c>
      <c r="Q7" s="24">
        <f t="shared" si="10"/>
        <v>4992</v>
      </c>
      <c r="R7" s="24">
        <f t="shared" si="11"/>
        <v>123656</v>
      </c>
      <c r="S7" s="16">
        <f t="shared" si="12"/>
        <v>247921.62517641994</v>
      </c>
      <c r="T7" s="16">
        <f t="shared" si="13"/>
        <v>208000</v>
      </c>
      <c r="U7" s="27"/>
      <c r="AA7" s="26"/>
      <c r="AB7" s="26"/>
    </row>
    <row r="8" spans="1:41" x14ac:dyDescent="0.25">
      <c r="A8" s="2">
        <v>11</v>
      </c>
      <c r="B8" s="6" t="s">
        <v>6</v>
      </c>
      <c r="C8" s="4" t="s">
        <v>134</v>
      </c>
      <c r="D8" s="26">
        <v>25.1433242511639</v>
      </c>
      <c r="E8" s="26">
        <v>2.1926559934229299</v>
      </c>
      <c r="F8" s="45">
        <v>377.97002282726891</v>
      </c>
      <c r="G8" s="12">
        <f t="shared" si="3"/>
        <v>27.335980244586828</v>
      </c>
      <c r="H8" s="12">
        <f t="shared" si="0"/>
        <v>37.797002282726893</v>
      </c>
      <c r="I8" s="13">
        <f t="shared" si="1"/>
        <v>273.3598024458683</v>
      </c>
      <c r="J8" s="4" t="str">
        <f t="shared" si="2"/>
        <v>Nei</v>
      </c>
      <c r="K8" s="37">
        <f t="shared" si="4"/>
        <v>1040</v>
      </c>
      <c r="L8" s="16">
        <f t="shared" si="5"/>
        <v>30988.067205263633</v>
      </c>
      <c r="M8" s="16">
        <f t="shared" si="6"/>
        <v>4235.9834987011754</v>
      </c>
      <c r="N8" s="16">
        <f t="shared" si="7"/>
        <v>8443.53757794798</v>
      </c>
      <c r="O8" s="16">
        <f t="shared" si="8"/>
        <v>56347.109358561938</v>
      </c>
      <c r="P8" s="16">
        <f t="shared" si="9"/>
        <v>8443.53757794798</v>
      </c>
      <c r="Q8" s="24">
        <f t="shared" si="10"/>
        <v>6823.060669048873</v>
      </c>
      <c r="R8" s="24">
        <f t="shared" si="11"/>
        <v>169012.89865623147</v>
      </c>
      <c r="S8" s="16">
        <f t="shared" si="12"/>
        <v>284294.19454370305</v>
      </c>
      <c r="T8" s="16">
        <f t="shared" si="13"/>
        <v>284294.19454370305</v>
      </c>
      <c r="U8" s="27"/>
      <c r="AA8" s="26"/>
      <c r="AB8" s="26"/>
    </row>
    <row r="9" spans="1:41" x14ac:dyDescent="0.25">
      <c r="A9" s="2">
        <v>11</v>
      </c>
      <c r="B9" s="6" t="s">
        <v>7</v>
      </c>
      <c r="C9" s="4" t="s">
        <v>135</v>
      </c>
      <c r="D9" s="26">
        <v>62.193615683969696</v>
      </c>
      <c r="E9" s="26">
        <v>2.2028309903675001</v>
      </c>
      <c r="F9" s="45">
        <v>601.65522659722797</v>
      </c>
      <c r="G9" s="12">
        <f t="shared" si="3"/>
        <v>64.396446674337199</v>
      </c>
      <c r="H9" s="12">
        <f t="shared" si="0"/>
        <v>60.165522659722797</v>
      </c>
      <c r="I9" s="13">
        <f t="shared" si="1"/>
        <v>601.65522659722797</v>
      </c>
      <c r="J9" s="4" t="str">
        <f t="shared" si="2"/>
        <v>JA</v>
      </c>
      <c r="K9" s="37">
        <f t="shared" si="4"/>
        <v>1040</v>
      </c>
      <c r="L9" s="16">
        <f t="shared" si="5"/>
        <v>68203.636487061754</v>
      </c>
      <c r="M9" s="16">
        <f t="shared" si="6"/>
        <v>9323.2493913506441</v>
      </c>
      <c r="N9" s="16">
        <f t="shared" si="7"/>
        <v>18583.926639135178</v>
      </c>
      <c r="O9" s="16">
        <f t="shared" si="8"/>
        <v>124017.98854803339</v>
      </c>
      <c r="P9" s="16">
        <f t="shared" si="9"/>
        <v>18583.926639135178</v>
      </c>
      <c r="Q9" s="24">
        <f t="shared" si="10"/>
        <v>15017.31445586681</v>
      </c>
      <c r="R9" s="24">
        <f t="shared" si="11"/>
        <v>371991.39350053412</v>
      </c>
      <c r="S9" s="16">
        <f t="shared" si="12"/>
        <v>625721.43566111708</v>
      </c>
      <c r="T9" s="16">
        <f t="shared" si="13"/>
        <v>625721.43566111708</v>
      </c>
      <c r="U9" s="27"/>
      <c r="AA9" s="26"/>
      <c r="AB9" s="26"/>
    </row>
    <row r="10" spans="1:41" x14ac:dyDescent="0.25">
      <c r="A10" s="2">
        <v>11</v>
      </c>
      <c r="B10" s="6" t="s">
        <v>8</v>
      </c>
      <c r="C10" s="4" t="s">
        <v>136</v>
      </c>
      <c r="D10" s="26">
        <v>119.94097356669</v>
      </c>
      <c r="E10" s="26">
        <v>11.772300040854899</v>
      </c>
      <c r="F10" s="45">
        <v>257.99215303205847</v>
      </c>
      <c r="G10" s="12">
        <f t="shared" si="3"/>
        <v>131.71327360754489</v>
      </c>
      <c r="H10" s="12">
        <f t="shared" si="0"/>
        <v>25.799215303205848</v>
      </c>
      <c r="I10" s="13">
        <f t="shared" si="1"/>
        <v>257.99215303205847</v>
      </c>
      <c r="J10" s="4" t="str">
        <f t="shared" si="2"/>
        <v>JA</v>
      </c>
      <c r="K10" s="37">
        <f t="shared" si="4"/>
        <v>1040</v>
      </c>
      <c r="L10" s="16">
        <f t="shared" si="5"/>
        <v>29245.990467714146</v>
      </c>
      <c r="M10" s="16">
        <f t="shared" si="6"/>
        <v>3997.8464033847777</v>
      </c>
      <c r="N10" s="16">
        <f t="shared" si="7"/>
        <v>7968.8616228542214</v>
      </c>
      <c r="O10" s="16">
        <f t="shared" si="8"/>
        <v>53179.40652019214</v>
      </c>
      <c r="P10" s="16">
        <f t="shared" si="9"/>
        <v>7968.8616228542214</v>
      </c>
      <c r="Q10" s="24">
        <f t="shared" si="10"/>
        <v>6439.4841396801794</v>
      </c>
      <c r="R10" s="24">
        <f t="shared" si="11"/>
        <v>159511.38837666111</v>
      </c>
      <c r="S10" s="16">
        <f t="shared" si="12"/>
        <v>268311.83915334078</v>
      </c>
      <c r="T10" s="16">
        <f t="shared" si="13"/>
        <v>268311.83915334078</v>
      </c>
      <c r="U10" s="27"/>
      <c r="AA10" s="26"/>
      <c r="AB10" s="26"/>
    </row>
    <row r="11" spans="1:41" x14ac:dyDescent="0.25">
      <c r="A11" s="2">
        <v>11</v>
      </c>
      <c r="B11" s="6" t="s">
        <v>9</v>
      </c>
      <c r="C11" s="4" t="s">
        <v>137</v>
      </c>
      <c r="D11" s="26">
        <v>75.100343873747207</v>
      </c>
      <c r="E11" s="26">
        <v>11.252621198678</v>
      </c>
      <c r="F11" s="45">
        <v>113.30763643709173</v>
      </c>
      <c r="G11" s="12">
        <f t="shared" si="3"/>
        <v>86.352965072425206</v>
      </c>
      <c r="H11" s="12">
        <f t="shared" si="0"/>
        <v>11.330763643709174</v>
      </c>
      <c r="I11" s="13">
        <f t="shared" si="1"/>
        <v>113.30763643709173</v>
      </c>
      <c r="J11" s="4" t="str">
        <f t="shared" si="2"/>
        <v>JA</v>
      </c>
      <c r="K11" s="37">
        <f t="shared" si="4"/>
        <v>1280</v>
      </c>
      <c r="L11" s="16">
        <f t="shared" si="5"/>
        <v>15808.68143570304</v>
      </c>
      <c r="M11" s="16">
        <f t="shared" si="6"/>
        <v>2161.0032421282135</v>
      </c>
      <c r="N11" s="16">
        <f t="shared" si="7"/>
        <v>4307.5031067924801</v>
      </c>
      <c r="O11" s="16">
        <f t="shared" si="8"/>
        <v>28745.694133544424</v>
      </c>
      <c r="P11" s="16">
        <f t="shared" si="9"/>
        <v>4307.5031067924801</v>
      </c>
      <c r="Q11" s="24">
        <f t="shared" si="10"/>
        <v>3480.8105913474583</v>
      </c>
      <c r="R11" s="24">
        <f t="shared" si="11"/>
        <v>86222.579023169339</v>
      </c>
      <c r="S11" s="16">
        <f t="shared" si="12"/>
        <v>145033.77463947743</v>
      </c>
      <c r="T11" s="16">
        <f t="shared" si="13"/>
        <v>145033.77463947743</v>
      </c>
      <c r="U11" s="27"/>
      <c r="AA11" s="26"/>
      <c r="AB11" s="26"/>
    </row>
    <row r="12" spans="1:41" x14ac:dyDescent="0.25">
      <c r="A12" s="2">
        <v>11</v>
      </c>
      <c r="B12" s="6" t="s">
        <v>10</v>
      </c>
      <c r="C12" s="4" t="s">
        <v>138</v>
      </c>
      <c r="D12" s="26">
        <v>84.191291163823394</v>
      </c>
      <c r="E12" s="26">
        <v>8.8526209701210714</v>
      </c>
      <c r="F12" s="45">
        <v>183.18854215120831</v>
      </c>
      <c r="G12" s="12">
        <f t="shared" si="3"/>
        <v>93.04391213394446</v>
      </c>
      <c r="H12" s="12">
        <f t="shared" si="0"/>
        <v>18.318854215120833</v>
      </c>
      <c r="I12" s="13">
        <f t="shared" si="1"/>
        <v>183.18854215120831</v>
      </c>
      <c r="J12" s="4" t="str">
        <f t="shared" si="2"/>
        <v>JA</v>
      </c>
      <c r="K12" s="37">
        <f t="shared" si="4"/>
        <v>1280</v>
      </c>
      <c r="L12" s="16">
        <f t="shared" si="5"/>
        <v>22672</v>
      </c>
      <c r="M12" s="16">
        <f t="shared" si="6"/>
        <v>3099.2</v>
      </c>
      <c r="N12" s="16">
        <f t="shared" si="7"/>
        <v>6177.6</v>
      </c>
      <c r="O12" s="16">
        <f t="shared" si="8"/>
        <v>41225.599999999999</v>
      </c>
      <c r="P12" s="16">
        <f t="shared" si="9"/>
        <v>6177.6</v>
      </c>
      <c r="Q12" s="24">
        <f t="shared" si="10"/>
        <v>4992</v>
      </c>
      <c r="R12" s="24">
        <f t="shared" si="11"/>
        <v>123656</v>
      </c>
      <c r="S12" s="16">
        <f t="shared" si="12"/>
        <v>234481.33395354665</v>
      </c>
      <c r="T12" s="16">
        <f t="shared" si="13"/>
        <v>208000</v>
      </c>
      <c r="U12" s="27"/>
      <c r="AA12" s="26"/>
      <c r="AB12" s="26"/>
    </row>
    <row r="13" spans="1:41" x14ac:dyDescent="0.25">
      <c r="A13" s="2">
        <v>11</v>
      </c>
      <c r="B13" s="6" t="s">
        <v>11</v>
      </c>
      <c r="C13" s="4" t="s">
        <v>139</v>
      </c>
      <c r="D13" s="26">
        <v>56.048682565963794</v>
      </c>
      <c r="E13" s="26">
        <v>5.6556194414718499</v>
      </c>
      <c r="F13" s="45">
        <v>506.53743761477045</v>
      </c>
      <c r="G13" s="12">
        <f t="shared" si="3"/>
        <v>61.704302007435643</v>
      </c>
      <c r="H13" s="12">
        <f t="shared" si="0"/>
        <v>50.653743761477045</v>
      </c>
      <c r="I13" s="13">
        <f t="shared" si="1"/>
        <v>506.53743761477045</v>
      </c>
      <c r="J13" s="4" t="str">
        <f t="shared" si="2"/>
        <v>JA</v>
      </c>
      <c r="K13" s="37">
        <f t="shared" si="4"/>
        <v>1040</v>
      </c>
      <c r="L13" s="16">
        <f t="shared" si="5"/>
        <v>57421.083928010376</v>
      </c>
      <c r="M13" s="16">
        <f t="shared" si="6"/>
        <v>7849.3041332784833</v>
      </c>
      <c r="N13" s="16">
        <f t="shared" si="7"/>
        <v>15645.92837304503</v>
      </c>
      <c r="O13" s="16">
        <f t="shared" si="8"/>
        <v>104411.54894065739</v>
      </c>
      <c r="P13" s="16">
        <f t="shared" si="9"/>
        <v>15645.92837304503</v>
      </c>
      <c r="Q13" s="24">
        <f t="shared" si="10"/>
        <v>12643.174442864671</v>
      </c>
      <c r="R13" s="24">
        <f t="shared" si="11"/>
        <v>313181.96692846029</v>
      </c>
      <c r="S13" s="16">
        <f t="shared" si="12"/>
        <v>526798.93511936127</v>
      </c>
      <c r="T13" s="16">
        <f t="shared" si="13"/>
        <v>526798.93511936127</v>
      </c>
      <c r="U13" s="27"/>
      <c r="AA13" s="26"/>
      <c r="AB13" s="26"/>
    </row>
    <row r="14" spans="1:41" x14ac:dyDescent="0.25">
      <c r="A14" s="2">
        <v>11</v>
      </c>
      <c r="B14" s="6" t="s">
        <v>12</v>
      </c>
      <c r="C14" s="4" t="s">
        <v>140</v>
      </c>
      <c r="D14" s="26">
        <v>35.937665250491797</v>
      </c>
      <c r="E14" s="26">
        <v>14.615355536444399</v>
      </c>
      <c r="F14" s="45">
        <v>69.046468768081724</v>
      </c>
      <c r="G14" s="12">
        <f t="shared" si="3"/>
        <v>50.553020786936194</v>
      </c>
      <c r="H14" s="12">
        <f t="shared" si="0"/>
        <v>6.9046468768081724</v>
      </c>
      <c r="I14" s="13">
        <f t="shared" si="1"/>
        <v>69.046468768081724</v>
      </c>
      <c r="J14" s="4" t="str">
        <f t="shared" si="2"/>
        <v>JA</v>
      </c>
      <c r="K14" s="37">
        <f t="shared" si="4"/>
        <v>1280</v>
      </c>
      <c r="L14" s="16">
        <f t="shared" si="5"/>
        <v>9633.3633225227604</v>
      </c>
      <c r="M14" s="16">
        <f t="shared" si="6"/>
        <v>1316.8542523448546</v>
      </c>
      <c r="N14" s="16">
        <f t="shared" si="7"/>
        <v>2624.8705566873946</v>
      </c>
      <c r="O14" s="16">
        <f t="shared" si="8"/>
        <v>17516.812940587257</v>
      </c>
      <c r="P14" s="16">
        <f t="shared" si="9"/>
        <v>2624.8705566873946</v>
      </c>
      <c r="Q14" s="24">
        <f t="shared" si="10"/>
        <v>2121.1075205554703</v>
      </c>
      <c r="R14" s="24">
        <f t="shared" si="11"/>
        <v>52541.600873759468</v>
      </c>
      <c r="S14" s="16">
        <f t="shared" si="12"/>
        <v>88379.480023144599</v>
      </c>
      <c r="T14" s="16">
        <f t="shared" si="13"/>
        <v>88379.480023144599</v>
      </c>
      <c r="U14" s="27"/>
      <c r="AA14" s="26"/>
      <c r="AB14" s="26"/>
    </row>
    <row r="15" spans="1:41" x14ac:dyDescent="0.25">
      <c r="A15" s="2">
        <v>11</v>
      </c>
      <c r="B15" s="6" t="s">
        <v>13</v>
      </c>
      <c r="C15" s="4" t="s">
        <v>141</v>
      </c>
      <c r="D15" s="26">
        <v>14.840572299198401</v>
      </c>
      <c r="E15" s="26">
        <v>4.3829325010937392</v>
      </c>
      <c r="F15" s="45">
        <v>24.71348778673859</v>
      </c>
      <c r="G15" s="12">
        <f t="shared" si="3"/>
        <v>19.22350480029214</v>
      </c>
      <c r="H15" s="12">
        <f t="shared" si="0"/>
        <v>2.471348778673859</v>
      </c>
      <c r="I15" s="13">
        <f t="shared" si="1"/>
        <v>24.71348778673859</v>
      </c>
      <c r="J15" s="4" t="str">
        <f t="shared" si="2"/>
        <v>JA</v>
      </c>
      <c r="K15" s="37">
        <f t="shared" si="4"/>
        <v>1280</v>
      </c>
      <c r="L15" s="16">
        <f t="shared" si="5"/>
        <v>3448.0258160057683</v>
      </c>
      <c r="M15" s="16">
        <f t="shared" si="6"/>
        <v>471.3356390686784</v>
      </c>
      <c r="N15" s="16">
        <f t="shared" si="7"/>
        <v>939.5079517006543</v>
      </c>
      <c r="O15" s="16">
        <f t="shared" si="8"/>
        <v>6269.7129975444332</v>
      </c>
      <c r="P15" s="16">
        <f t="shared" si="9"/>
        <v>939.5079517006543</v>
      </c>
      <c r="Q15" s="24">
        <f t="shared" si="10"/>
        <v>759.19834480860948</v>
      </c>
      <c r="R15" s="24">
        <f t="shared" si="11"/>
        <v>18805.975666196598</v>
      </c>
      <c r="S15" s="16">
        <f t="shared" si="12"/>
        <v>31633.264367025396</v>
      </c>
      <c r="T15" s="16">
        <f t="shared" si="13"/>
        <v>31633.264367025396</v>
      </c>
      <c r="U15" s="27"/>
      <c r="AA15" s="26"/>
      <c r="AB15" s="26"/>
    </row>
    <row r="16" spans="1:41" x14ac:dyDescent="0.25">
      <c r="A16" s="2">
        <v>11</v>
      </c>
      <c r="B16" s="6" t="s">
        <v>14</v>
      </c>
      <c r="C16" s="4" t="s">
        <v>142</v>
      </c>
      <c r="D16" s="26">
        <v>27.9171506636131</v>
      </c>
      <c r="E16" s="26">
        <v>8.5936501252842188</v>
      </c>
      <c r="F16" s="45">
        <v>258.05913398960831</v>
      </c>
      <c r="G16" s="12">
        <f t="shared" si="3"/>
        <v>36.510800788897321</v>
      </c>
      <c r="H16" s="12">
        <f t="shared" si="0"/>
        <v>25.805913398960833</v>
      </c>
      <c r="I16" s="13">
        <f t="shared" si="1"/>
        <v>258.05913398960831</v>
      </c>
      <c r="J16" s="4" t="str">
        <f t="shared" si="2"/>
        <v>JA</v>
      </c>
      <c r="K16" s="37">
        <f t="shared" si="4"/>
        <v>1040</v>
      </c>
      <c r="L16" s="16">
        <f t="shared" si="5"/>
        <v>29253.583429062001</v>
      </c>
      <c r="M16" s="16">
        <f t="shared" si="6"/>
        <v>3998.8843403029705</v>
      </c>
      <c r="N16" s="16">
        <f t="shared" si="7"/>
        <v>7970.9305306710221</v>
      </c>
      <c r="O16" s="16">
        <f t="shared" si="8"/>
        <v>53193.213171009978</v>
      </c>
      <c r="P16" s="16">
        <f t="shared" si="9"/>
        <v>7970.9305306710221</v>
      </c>
      <c r="Q16" s="24">
        <f t="shared" si="10"/>
        <v>6441.1559843806235</v>
      </c>
      <c r="R16" s="24">
        <f t="shared" si="11"/>
        <v>159552.80136309503</v>
      </c>
      <c r="S16" s="16">
        <f t="shared" si="12"/>
        <v>268381.49934919266</v>
      </c>
      <c r="T16" s="16">
        <f t="shared" si="13"/>
        <v>268381.49934919266</v>
      </c>
      <c r="U16" s="27"/>
      <c r="AA16" s="26"/>
      <c r="AB16" s="26"/>
    </row>
    <row r="17" spans="1:41" x14ac:dyDescent="0.25">
      <c r="A17" s="2">
        <v>11</v>
      </c>
      <c r="B17" s="6" t="s">
        <v>15</v>
      </c>
      <c r="C17" s="4" t="s">
        <v>143</v>
      </c>
      <c r="D17" s="26">
        <v>41.258279214101599</v>
      </c>
      <c r="E17" s="26">
        <v>4.1728452705532799</v>
      </c>
      <c r="F17" s="45">
        <v>580.43706414288647</v>
      </c>
      <c r="G17" s="12">
        <f t="shared" si="3"/>
        <v>45.43112448465488</v>
      </c>
      <c r="H17" s="12">
        <f t="shared" si="0"/>
        <v>58.04370641428865</v>
      </c>
      <c r="I17" s="13">
        <f t="shared" si="1"/>
        <v>454.31124484654879</v>
      </c>
      <c r="J17" s="4" t="str">
        <f t="shared" si="2"/>
        <v>Nei</v>
      </c>
      <c r="K17" s="37">
        <f t="shared" si="4"/>
        <v>1040</v>
      </c>
      <c r="L17" s="16">
        <f t="shared" si="5"/>
        <v>51500.722715804768</v>
      </c>
      <c r="M17" s="16">
        <f t="shared" si="6"/>
        <v>7040.0070501421196</v>
      </c>
      <c r="N17" s="16">
        <f t="shared" si="7"/>
        <v>14032.765730820198</v>
      </c>
      <c r="O17" s="16">
        <f t="shared" si="8"/>
        <v>93646.268277729396</v>
      </c>
      <c r="P17" s="16">
        <f t="shared" si="9"/>
        <v>14032.765730820198</v>
      </c>
      <c r="Q17" s="24">
        <f t="shared" si="10"/>
        <v>11339.608671369857</v>
      </c>
      <c r="R17" s="24">
        <f t="shared" si="11"/>
        <v>280891.55646372418</v>
      </c>
      <c r="S17" s="16">
        <f t="shared" si="12"/>
        <v>472483.69464041071</v>
      </c>
      <c r="T17" s="16">
        <f t="shared" si="13"/>
        <v>472483.69464041071</v>
      </c>
      <c r="U17" s="27"/>
      <c r="AA17" s="26"/>
      <c r="AB17" s="26"/>
    </row>
    <row r="18" spans="1:41" x14ac:dyDescent="0.25">
      <c r="A18" s="2">
        <v>11</v>
      </c>
      <c r="B18" s="6" t="s">
        <v>16</v>
      </c>
      <c r="C18" s="4" t="s">
        <v>144</v>
      </c>
      <c r="D18" s="26">
        <v>35.7430568773432</v>
      </c>
      <c r="E18" s="26">
        <v>5.1493132200055296</v>
      </c>
      <c r="F18" s="45">
        <v>1040.1121736399043</v>
      </c>
      <c r="G18" s="12">
        <f t="shared" si="3"/>
        <v>40.892370097348731</v>
      </c>
      <c r="H18" s="12">
        <f t="shared" si="0"/>
        <v>104.01121736399044</v>
      </c>
      <c r="I18" s="13">
        <f t="shared" si="1"/>
        <v>408.92370097348731</v>
      </c>
      <c r="J18" s="4" t="str">
        <f t="shared" si="2"/>
        <v>Nei</v>
      </c>
      <c r="K18" s="37">
        <f t="shared" si="4"/>
        <v>1040</v>
      </c>
      <c r="L18" s="16">
        <f t="shared" si="5"/>
        <v>46355.590742354521</v>
      </c>
      <c r="M18" s="16">
        <f t="shared" si="6"/>
        <v>6336.6816702851593</v>
      </c>
      <c r="N18" s="16">
        <f t="shared" si="7"/>
        <v>12630.835275669077</v>
      </c>
      <c r="O18" s="16">
        <f t="shared" si="8"/>
        <v>84290.624634262989</v>
      </c>
      <c r="P18" s="16">
        <f t="shared" si="9"/>
        <v>12630.835275669077</v>
      </c>
      <c r="Q18" s="24">
        <f t="shared" si="10"/>
        <v>10206.735576298242</v>
      </c>
      <c r="R18" s="24">
        <f t="shared" si="11"/>
        <v>252829.34583788773</v>
      </c>
      <c r="S18" s="16">
        <f t="shared" si="12"/>
        <v>425280.64901242679</v>
      </c>
      <c r="T18" s="16">
        <f t="shared" si="13"/>
        <v>425280.64901242679</v>
      </c>
      <c r="U18" s="27"/>
      <c r="AA18" s="26"/>
      <c r="AB18" s="26"/>
    </row>
    <row r="19" spans="1:41" s="21" customFormat="1" ht="13" thickBot="1" x14ac:dyDescent="0.3">
      <c r="A19" s="2">
        <v>11</v>
      </c>
      <c r="B19" s="6" t="s">
        <v>17</v>
      </c>
      <c r="C19" s="4" t="s">
        <v>145</v>
      </c>
      <c r="D19" s="26">
        <v>8.3094284774998197</v>
      </c>
      <c r="E19" s="26">
        <v>3.6268927583315298</v>
      </c>
      <c r="F19" s="45">
        <v>406.71766168182671</v>
      </c>
      <c r="G19" s="12">
        <f t="shared" si="3"/>
        <v>11.93632123583135</v>
      </c>
      <c r="H19" s="12">
        <f t="shared" si="0"/>
        <v>40.671766168182671</v>
      </c>
      <c r="I19" s="13">
        <f t="shared" si="1"/>
        <v>119.3632123583135</v>
      </c>
      <c r="J19" s="4" t="str">
        <f t="shared" si="2"/>
        <v>Nei</v>
      </c>
      <c r="K19" s="37">
        <f t="shared" si="4"/>
        <v>1280</v>
      </c>
      <c r="L19" s="16">
        <f t="shared" si="5"/>
        <v>16653.5553882319</v>
      </c>
      <c r="M19" s="16">
        <f t="shared" si="6"/>
        <v>2276.4951860977553</v>
      </c>
      <c r="N19" s="16">
        <f t="shared" si="7"/>
        <v>4537.7118810136462</v>
      </c>
      <c r="O19" s="16">
        <f t="shared" si="8"/>
        <v>30281.969522454703</v>
      </c>
      <c r="P19" s="16">
        <f t="shared" si="9"/>
        <v>4537.7118810136462</v>
      </c>
      <c r="Q19" s="24">
        <f t="shared" si="10"/>
        <v>3666.8378836473912</v>
      </c>
      <c r="R19" s="24">
        <f t="shared" si="11"/>
        <v>90830.630076182249</v>
      </c>
      <c r="S19" s="16">
        <f t="shared" si="12"/>
        <v>152784.9118186413</v>
      </c>
      <c r="T19" s="16">
        <f t="shared" si="13"/>
        <v>152784.9118186413</v>
      </c>
      <c r="U19" s="27"/>
      <c r="V19" s="26"/>
      <c r="W19" s="26"/>
      <c r="X19" s="33"/>
      <c r="Y19"/>
      <c r="Z19"/>
      <c r="AA19" s="26"/>
      <c r="AB19" s="26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x14ac:dyDescent="0.25">
      <c r="A20" s="2">
        <v>11</v>
      </c>
      <c r="B20" s="6" t="s">
        <v>18</v>
      </c>
      <c r="C20" s="4" t="s">
        <v>146</v>
      </c>
      <c r="D20" s="26">
        <v>3.4506273615098899</v>
      </c>
      <c r="E20" s="26">
        <v>0.408530198168435</v>
      </c>
      <c r="F20" s="45">
        <v>6.2862083008022909</v>
      </c>
      <c r="G20" s="12">
        <f t="shared" si="3"/>
        <v>3.8591575596783247</v>
      </c>
      <c r="H20" s="12">
        <f t="shared" si="0"/>
        <v>0.62862083008022918</v>
      </c>
      <c r="I20" s="13">
        <f t="shared" si="1"/>
        <v>6.2862083008022909</v>
      </c>
      <c r="J20" s="4" t="str">
        <f t="shared" si="2"/>
        <v>JA</v>
      </c>
      <c r="K20" s="37">
        <f t="shared" si="4"/>
        <v>1280</v>
      </c>
      <c r="L20" s="16">
        <f t="shared" si="5"/>
        <v>877.05178212793555</v>
      </c>
      <c r="M20" s="16">
        <f t="shared" si="6"/>
        <v>119.89056471290129</v>
      </c>
      <c r="N20" s="16">
        <f t="shared" si="7"/>
        <v>238.97649476329988</v>
      </c>
      <c r="O20" s="16">
        <f t="shared" si="8"/>
        <v>1594.7859010803379</v>
      </c>
      <c r="P20" s="16">
        <f t="shared" si="9"/>
        <v>238.97649476329988</v>
      </c>
      <c r="Q20" s="24">
        <f t="shared" si="10"/>
        <v>193.11231900064638</v>
      </c>
      <c r="R20" s="24">
        <f t="shared" si="11"/>
        <v>4783.5530685785116</v>
      </c>
      <c r="S20" s="16">
        <f t="shared" si="12"/>
        <v>8046.3466250269321</v>
      </c>
      <c r="T20" s="16">
        <f t="shared" si="13"/>
        <v>8046.3466250269321</v>
      </c>
      <c r="U20" s="27"/>
      <c r="AA20" s="26"/>
      <c r="AB20" s="26"/>
    </row>
    <row r="21" spans="1:41" x14ac:dyDescent="0.25">
      <c r="A21" s="2">
        <v>11</v>
      </c>
      <c r="B21" s="6" t="s">
        <v>19</v>
      </c>
      <c r="C21" s="4" t="s">
        <v>147</v>
      </c>
      <c r="D21" s="26">
        <v>9.7190999122814912</v>
      </c>
      <c r="E21" s="26">
        <v>1.0620457530321801</v>
      </c>
      <c r="F21" s="45">
        <v>47.168375386480896</v>
      </c>
      <c r="G21" s="12">
        <f t="shared" si="3"/>
        <v>10.781145665313671</v>
      </c>
      <c r="H21" s="12">
        <f t="shared" si="0"/>
        <v>4.7168375386480896</v>
      </c>
      <c r="I21" s="13">
        <f t="shared" si="1"/>
        <v>47.168375386480896</v>
      </c>
      <c r="J21" s="4" t="str">
        <f t="shared" si="2"/>
        <v>JA</v>
      </c>
      <c r="K21" s="37">
        <f t="shared" si="4"/>
        <v>1280</v>
      </c>
      <c r="L21" s="16">
        <f t="shared" si="5"/>
        <v>6580.9317339218151</v>
      </c>
      <c r="M21" s="16">
        <f t="shared" si="6"/>
        <v>899.59525537096374</v>
      </c>
      <c r="N21" s="16">
        <f t="shared" si="7"/>
        <v>1793.1529586924578</v>
      </c>
      <c r="O21" s="16">
        <f t="shared" si="8"/>
        <v>11966.428162048656</v>
      </c>
      <c r="P21" s="16">
        <f t="shared" si="9"/>
        <v>1793.1529586924578</v>
      </c>
      <c r="Q21" s="24">
        <f t="shared" si="10"/>
        <v>1449.0124918726933</v>
      </c>
      <c r="R21" s="24">
        <f t="shared" si="11"/>
        <v>35893.246934096504</v>
      </c>
      <c r="S21" s="16">
        <f t="shared" si="12"/>
        <v>60375.520494695549</v>
      </c>
      <c r="T21" s="16">
        <f t="shared" si="13"/>
        <v>60375.520494695549</v>
      </c>
      <c r="U21" s="27"/>
      <c r="AA21" s="26"/>
      <c r="AB21" s="26"/>
    </row>
    <row r="22" spans="1:41" x14ac:dyDescent="0.25">
      <c r="A22" s="2">
        <v>11</v>
      </c>
      <c r="B22" s="6" t="s">
        <v>20</v>
      </c>
      <c r="C22" s="4" t="s">
        <v>148</v>
      </c>
      <c r="D22" s="26">
        <v>57.542477929119997</v>
      </c>
      <c r="E22" s="26">
        <v>11.1143416745825</v>
      </c>
      <c r="F22" s="45">
        <v>425.48344662344147</v>
      </c>
      <c r="G22" s="12">
        <f t="shared" si="3"/>
        <v>68.656819603702502</v>
      </c>
      <c r="H22" s="12">
        <f t="shared" si="0"/>
        <v>42.548344662344149</v>
      </c>
      <c r="I22" s="13">
        <f t="shared" si="1"/>
        <v>425.48344662344147</v>
      </c>
      <c r="J22" s="4" t="str">
        <f t="shared" si="2"/>
        <v>JA</v>
      </c>
      <c r="K22" s="37">
        <f t="shared" si="4"/>
        <v>1040</v>
      </c>
      <c r="L22" s="16">
        <f t="shared" si="5"/>
        <v>48232.803509233323</v>
      </c>
      <c r="M22" s="16">
        <f t="shared" si="6"/>
        <v>6593.2914888768491</v>
      </c>
      <c r="N22" s="16">
        <f t="shared" si="7"/>
        <v>13142.332699304861</v>
      </c>
      <c r="O22" s="16">
        <f t="shared" si="8"/>
        <v>87704.051885596738</v>
      </c>
      <c r="P22" s="16">
        <f t="shared" si="9"/>
        <v>13142.332699304861</v>
      </c>
      <c r="Q22" s="24">
        <f t="shared" si="10"/>
        <v>10620.066827721099</v>
      </c>
      <c r="R22" s="24">
        <f t="shared" si="11"/>
        <v>263067.90537834138</v>
      </c>
      <c r="S22" s="16">
        <f t="shared" si="12"/>
        <v>442502.78448837914</v>
      </c>
      <c r="T22" s="16">
        <f t="shared" si="13"/>
        <v>442502.78448837914</v>
      </c>
      <c r="U22" s="27"/>
      <c r="AA22" s="26"/>
      <c r="AB22" s="26"/>
    </row>
    <row r="23" spans="1:41" x14ac:dyDescent="0.25">
      <c r="A23" s="2">
        <v>11</v>
      </c>
      <c r="B23" s="6" t="s">
        <v>21</v>
      </c>
      <c r="C23" s="4" t="s">
        <v>149</v>
      </c>
      <c r="D23" s="26">
        <v>59.824214054474396</v>
      </c>
      <c r="E23" s="26">
        <v>24.511252264192201</v>
      </c>
      <c r="F23" s="45">
        <v>229.95912058268405</v>
      </c>
      <c r="G23" s="12">
        <f t="shared" si="3"/>
        <v>84.33546631866659</v>
      </c>
      <c r="H23" s="12">
        <f t="shared" si="0"/>
        <v>22.995912058268406</v>
      </c>
      <c r="I23" s="13">
        <f t="shared" si="1"/>
        <v>229.95912058268405</v>
      </c>
      <c r="J23" s="4" t="str">
        <f t="shared" si="2"/>
        <v>JA</v>
      </c>
      <c r="K23" s="37">
        <f t="shared" si="4"/>
        <v>1040</v>
      </c>
      <c r="L23" s="16">
        <f t="shared" si="5"/>
        <v>26068.165909253064</v>
      </c>
      <c r="M23" s="16">
        <f t="shared" si="6"/>
        <v>3563.446532549272</v>
      </c>
      <c r="N23" s="16">
        <f t="shared" si="7"/>
        <v>7102.9773165579445</v>
      </c>
      <c r="O23" s="16">
        <f t="shared" si="8"/>
        <v>47401.013607467496</v>
      </c>
      <c r="P23" s="16">
        <f t="shared" si="9"/>
        <v>7102.9773165579445</v>
      </c>
      <c r="Q23" s="24">
        <f t="shared" si="10"/>
        <v>5739.7796497437939</v>
      </c>
      <c r="R23" s="24">
        <f t="shared" si="11"/>
        <v>142179.12507386188</v>
      </c>
      <c r="S23" s="16">
        <f t="shared" si="12"/>
        <v>239157.48540599141</v>
      </c>
      <c r="T23" s="16">
        <f t="shared" si="13"/>
        <v>239157.48540599141</v>
      </c>
      <c r="U23" s="27"/>
      <c r="AA23" s="26"/>
      <c r="AB23" s="26"/>
    </row>
    <row r="24" spans="1:41" x14ac:dyDescent="0.25">
      <c r="A24" s="2">
        <v>11</v>
      </c>
      <c r="B24" s="6" t="s">
        <v>22</v>
      </c>
      <c r="C24" s="4" t="s">
        <v>150</v>
      </c>
      <c r="D24" s="26">
        <v>1.5014693108118899</v>
      </c>
      <c r="E24" s="26">
        <v>0.23630769498826301</v>
      </c>
      <c r="F24" s="45">
        <v>6.3208843323817252</v>
      </c>
      <c r="G24" s="12">
        <f t="shared" si="3"/>
        <v>1.7377770058001529</v>
      </c>
      <c r="H24" s="12">
        <f t="shared" si="0"/>
        <v>0.63208843323817254</v>
      </c>
      <c r="I24" s="13">
        <f t="shared" si="1"/>
        <v>6.3208843323817252</v>
      </c>
      <c r="J24" s="4" t="str">
        <f t="shared" si="2"/>
        <v>JA</v>
      </c>
      <c r="K24" s="37">
        <f t="shared" si="4"/>
        <v>1280</v>
      </c>
      <c r="L24" s="16">
        <f t="shared" si="5"/>
        <v>881.88978205389822</v>
      </c>
      <c r="M24" s="16">
        <f t="shared" si="6"/>
        <v>120.55190598718426</v>
      </c>
      <c r="N24" s="16">
        <f t="shared" si="7"/>
        <v>240.29473877982366</v>
      </c>
      <c r="O24" s="16">
        <f t="shared" si="8"/>
        <v>1603.583071587914</v>
      </c>
      <c r="P24" s="16">
        <f t="shared" si="9"/>
        <v>240.29473877982366</v>
      </c>
      <c r="Q24" s="24">
        <f t="shared" si="10"/>
        <v>194.17756669076658</v>
      </c>
      <c r="R24" s="24">
        <f t="shared" si="11"/>
        <v>4809.9401415691973</v>
      </c>
      <c r="S24" s="16">
        <f t="shared" si="12"/>
        <v>8090.7319454486078</v>
      </c>
      <c r="T24" s="16">
        <f t="shared" si="13"/>
        <v>8090.7319454486078</v>
      </c>
      <c r="U24" s="27"/>
      <c r="AA24" s="26"/>
      <c r="AB24" s="26"/>
    </row>
    <row r="25" spans="1:41" ht="13" thickBot="1" x14ac:dyDescent="0.3">
      <c r="A25" s="49">
        <v>11</v>
      </c>
      <c r="B25" s="18" t="s">
        <v>23</v>
      </c>
      <c r="C25" s="10" t="s">
        <v>24</v>
      </c>
      <c r="D25" s="26">
        <v>82.847630437406096</v>
      </c>
      <c r="E25" s="26">
        <v>9.9916993282650601</v>
      </c>
      <c r="F25" s="48">
        <v>620.59051309330061</v>
      </c>
      <c r="G25" s="19">
        <f t="shared" si="3"/>
        <v>92.839329765671152</v>
      </c>
      <c r="H25" s="19">
        <f t="shared" si="0"/>
        <v>62.059051309330066</v>
      </c>
      <c r="I25" s="20">
        <f t="shared" si="1"/>
        <v>620.59051309330061</v>
      </c>
      <c r="J25" s="10" t="str">
        <f t="shared" si="2"/>
        <v>JA</v>
      </c>
      <c r="K25" s="37">
        <f t="shared" si="4"/>
        <v>1040</v>
      </c>
      <c r="L25" s="16">
        <f t="shared" si="5"/>
        <v>70350.140564256566</v>
      </c>
      <c r="M25" s="16">
        <f t="shared" si="6"/>
        <v>9616.6705908937874</v>
      </c>
      <c r="N25" s="16">
        <f t="shared" si="7"/>
        <v>19168.79976842587</v>
      </c>
      <c r="O25" s="16">
        <f t="shared" si="8"/>
        <v>127921.08128289587</v>
      </c>
      <c r="P25" s="16">
        <f t="shared" si="9"/>
        <v>19168.79976842587</v>
      </c>
      <c r="Q25" s="24">
        <f t="shared" si="10"/>
        <v>15489.939206808784</v>
      </c>
      <c r="R25" s="24">
        <f t="shared" si="11"/>
        <v>383698.70243532595</v>
      </c>
      <c r="S25" s="16">
        <f t="shared" si="12"/>
        <v>645414.13361703267</v>
      </c>
      <c r="T25" s="16">
        <f t="shared" si="13"/>
        <v>645414.13361703267</v>
      </c>
      <c r="U25" s="27"/>
      <c r="AA25" s="26"/>
      <c r="AB25" s="26"/>
    </row>
    <row r="26" spans="1:41" x14ac:dyDescent="0.25">
      <c r="A26" s="2">
        <v>15</v>
      </c>
      <c r="B26" s="9" t="s">
        <v>25</v>
      </c>
      <c r="C26" s="5" t="s">
        <v>151</v>
      </c>
      <c r="D26" s="26">
        <v>5.0118925270746999</v>
      </c>
      <c r="E26" s="26">
        <v>9.4500803885641194</v>
      </c>
      <c r="F26" s="47">
        <v>87.435399700012212</v>
      </c>
      <c r="G26" s="14">
        <f t="shared" si="3"/>
        <v>14.461972915638819</v>
      </c>
      <c r="H26" s="14">
        <f t="shared" si="0"/>
        <v>8.7435399700012209</v>
      </c>
      <c r="I26" s="15">
        <f t="shared" si="1"/>
        <v>87.435399700012212</v>
      </c>
      <c r="J26" s="5" t="str">
        <f t="shared" si="2"/>
        <v>JA</v>
      </c>
      <c r="K26" s="37">
        <f t="shared" si="4"/>
        <v>1280</v>
      </c>
      <c r="L26" s="16">
        <f t="shared" si="5"/>
        <v>12198.986966145705</v>
      </c>
      <c r="M26" s="16">
        <f t="shared" si="6"/>
        <v>1667.5679430786329</v>
      </c>
      <c r="N26" s="16">
        <f t="shared" si="7"/>
        <v>3323.9441549956646</v>
      </c>
      <c r="O26" s="16">
        <f t="shared" si="8"/>
        <v>22182.011162294297</v>
      </c>
      <c r="P26" s="16">
        <f t="shared" si="9"/>
        <v>3323.9441549956646</v>
      </c>
      <c r="Q26" s="24">
        <f t="shared" si="10"/>
        <v>2686.0154787843753</v>
      </c>
      <c r="R26" s="24">
        <f t="shared" si="11"/>
        <v>66534.841755721296</v>
      </c>
      <c r="S26" s="16">
        <f t="shared" si="12"/>
        <v>111917.31161601564</v>
      </c>
      <c r="T26" s="16">
        <f t="shared" si="13"/>
        <v>111917.31161601564</v>
      </c>
      <c r="U26" s="27"/>
      <c r="AA26" s="26"/>
      <c r="AB26" s="26"/>
    </row>
    <row r="27" spans="1:41" x14ac:dyDescent="0.25">
      <c r="A27" s="2">
        <v>15</v>
      </c>
      <c r="B27" s="6" t="s">
        <v>152</v>
      </c>
      <c r="C27" s="4" t="s">
        <v>153</v>
      </c>
      <c r="D27" s="26">
        <v>47.533253357164703</v>
      </c>
      <c r="E27" s="26">
        <v>17.491720475607902</v>
      </c>
      <c r="F27" s="45">
        <v>902.83181157294212</v>
      </c>
      <c r="G27" s="12">
        <f t="shared" si="3"/>
        <v>65.024973832772602</v>
      </c>
      <c r="H27" s="12">
        <f t="shared" si="0"/>
        <v>90.283181157294223</v>
      </c>
      <c r="I27" s="13">
        <f t="shared" si="1"/>
        <v>650.24973832772605</v>
      </c>
      <c r="J27" s="4" t="str">
        <f t="shared" si="2"/>
        <v>Nei</v>
      </c>
      <c r="K27" s="37">
        <f t="shared" si="4"/>
        <v>1040</v>
      </c>
      <c r="L27" s="16">
        <f t="shared" si="5"/>
        <v>73712.310336831026</v>
      </c>
      <c r="M27" s="16">
        <f t="shared" si="6"/>
        <v>10076.269945126443</v>
      </c>
      <c r="N27" s="16">
        <f t="shared" si="7"/>
        <v>20084.913917466805</v>
      </c>
      <c r="O27" s="16">
        <f t="shared" si="8"/>
        <v>134034.67806201751</v>
      </c>
      <c r="P27" s="16">
        <f t="shared" si="9"/>
        <v>20084.913917466805</v>
      </c>
      <c r="Q27" s="24">
        <f t="shared" si="10"/>
        <v>16230.233468660044</v>
      </c>
      <c r="R27" s="24">
        <f t="shared" si="11"/>
        <v>402036.40821326652</v>
      </c>
      <c r="S27" s="16">
        <f t="shared" si="12"/>
        <v>676259.72786083515</v>
      </c>
      <c r="T27" s="16">
        <f t="shared" si="13"/>
        <v>676259.72786083515</v>
      </c>
      <c r="U27" s="27"/>
      <c r="AA27" s="26"/>
      <c r="AB27" s="26"/>
    </row>
    <row r="28" spans="1:41" x14ac:dyDescent="0.25">
      <c r="A28" s="2">
        <v>15</v>
      </c>
      <c r="B28" s="6" t="s">
        <v>154</v>
      </c>
      <c r="C28" s="4" t="s">
        <v>155</v>
      </c>
      <c r="D28" s="26">
        <v>42.802046715881495</v>
      </c>
      <c r="E28" s="26">
        <v>31.522350893122503</v>
      </c>
      <c r="F28" s="45">
        <v>599.67161847308694</v>
      </c>
      <c r="G28" s="12">
        <f t="shared" si="3"/>
        <v>74.324397609003995</v>
      </c>
      <c r="H28" s="12">
        <f t="shared" si="0"/>
        <v>59.967161847308695</v>
      </c>
      <c r="I28" s="13">
        <f t="shared" si="1"/>
        <v>599.67161847308694</v>
      </c>
      <c r="J28" s="4" t="str">
        <f t="shared" si="2"/>
        <v>JA</v>
      </c>
      <c r="K28" s="37">
        <f t="shared" si="4"/>
        <v>1040</v>
      </c>
      <c r="L28" s="16">
        <f t="shared" si="5"/>
        <v>67978.774670109138</v>
      </c>
      <c r="M28" s="16">
        <f t="shared" si="6"/>
        <v>9292.5113998589568</v>
      </c>
      <c r="N28" s="16">
        <f t="shared" si="7"/>
        <v>18522.656951396712</v>
      </c>
      <c r="O28" s="16">
        <f t="shared" si="8"/>
        <v>123609.11137262046</v>
      </c>
      <c r="P28" s="16">
        <f t="shared" si="9"/>
        <v>18522.656951396712</v>
      </c>
      <c r="Q28" s="24">
        <f t="shared" si="10"/>
        <v>14967.803597088252</v>
      </c>
      <c r="R28" s="24">
        <f t="shared" si="11"/>
        <v>370764.96826954023</v>
      </c>
      <c r="S28" s="16">
        <f t="shared" si="12"/>
        <v>623658.48321201047</v>
      </c>
      <c r="T28" s="16">
        <f t="shared" si="13"/>
        <v>623658.48321201047</v>
      </c>
      <c r="U28" s="27"/>
      <c r="AA28" s="26"/>
      <c r="AB28" s="26"/>
    </row>
    <row r="29" spans="1:41" x14ac:dyDescent="0.25">
      <c r="A29" s="2">
        <v>15</v>
      </c>
      <c r="B29" s="6" t="s">
        <v>26</v>
      </c>
      <c r="C29" s="4" t="s">
        <v>156</v>
      </c>
      <c r="D29" s="26">
        <v>26.637290525367799</v>
      </c>
      <c r="E29" s="26">
        <v>3.7383774369712097</v>
      </c>
      <c r="F29" s="45">
        <v>385.21788917897544</v>
      </c>
      <c r="G29" s="12">
        <f t="shared" si="3"/>
        <v>30.375667962339008</v>
      </c>
      <c r="H29" s="12">
        <f t="shared" si="0"/>
        <v>38.521788917897545</v>
      </c>
      <c r="I29" s="13">
        <f t="shared" si="1"/>
        <v>303.75667962339008</v>
      </c>
      <c r="J29" s="4" t="str">
        <f t="shared" si="2"/>
        <v>Nei</v>
      </c>
      <c r="K29" s="37">
        <f t="shared" si="4"/>
        <v>1040</v>
      </c>
      <c r="L29" s="16">
        <f t="shared" si="5"/>
        <v>34433.857202107502</v>
      </c>
      <c r="M29" s="16">
        <f t="shared" si="6"/>
        <v>4707.0135074440532</v>
      </c>
      <c r="N29" s="16">
        <f t="shared" si="7"/>
        <v>9382.4363202072745</v>
      </c>
      <c r="O29" s="16">
        <f t="shared" si="8"/>
        <v>62612.756857410153</v>
      </c>
      <c r="P29" s="16">
        <f t="shared" si="9"/>
        <v>9382.4363202072745</v>
      </c>
      <c r="Q29" s="24">
        <f t="shared" si="10"/>
        <v>7581.7667233998172</v>
      </c>
      <c r="R29" s="24">
        <f t="shared" si="11"/>
        <v>187806.67987754964</v>
      </c>
      <c r="S29" s="16">
        <f t="shared" si="12"/>
        <v>315906.94680832571</v>
      </c>
      <c r="T29" s="16">
        <f t="shared" si="13"/>
        <v>315906.94680832571</v>
      </c>
      <c r="U29" s="27"/>
      <c r="AA29" s="26"/>
      <c r="AB29" s="26"/>
    </row>
    <row r="30" spans="1:41" x14ac:dyDescent="0.25">
      <c r="A30" s="2">
        <v>15</v>
      </c>
      <c r="B30" s="6" t="s">
        <v>27</v>
      </c>
      <c r="C30" s="4" t="s">
        <v>157</v>
      </c>
      <c r="D30" s="26">
        <v>10.483525954486801</v>
      </c>
      <c r="E30" s="26">
        <v>2.2409463213856604</v>
      </c>
      <c r="F30" s="45">
        <v>93.206722023146511</v>
      </c>
      <c r="G30" s="12">
        <f t="shared" si="3"/>
        <v>12.724472275872461</v>
      </c>
      <c r="H30" s="12">
        <f t="shared" si="0"/>
        <v>9.3206722023146522</v>
      </c>
      <c r="I30" s="13">
        <f t="shared" si="1"/>
        <v>93.206722023146511</v>
      </c>
      <c r="J30" s="4" t="str">
        <f t="shared" si="2"/>
        <v>JA</v>
      </c>
      <c r="K30" s="37">
        <f t="shared" si="4"/>
        <v>1280</v>
      </c>
      <c r="L30" s="16">
        <f t="shared" si="5"/>
        <v>13004.201856669402</v>
      </c>
      <c r="M30" s="16">
        <f t="shared" si="6"/>
        <v>1777.6386024254505</v>
      </c>
      <c r="N30" s="16">
        <f t="shared" si="7"/>
        <v>3543.3467444319381</v>
      </c>
      <c r="O30" s="16">
        <f t="shared" si="8"/>
        <v>23646.172550384177</v>
      </c>
      <c r="P30" s="16">
        <f t="shared" si="9"/>
        <v>3543.3467444319381</v>
      </c>
      <c r="Q30" s="24">
        <f t="shared" si="10"/>
        <v>2863.3105005510611</v>
      </c>
      <c r="R30" s="24">
        <f t="shared" si="11"/>
        <v>70926.587190733582</v>
      </c>
      <c r="S30" s="16">
        <f t="shared" si="12"/>
        <v>119304.60418962754</v>
      </c>
      <c r="T30" s="16">
        <f t="shared" si="13"/>
        <v>119304.60418962754</v>
      </c>
      <c r="U30" s="27"/>
      <c r="AA30" s="26"/>
      <c r="AB30" s="26"/>
    </row>
    <row r="31" spans="1:41" x14ac:dyDescent="0.25">
      <c r="A31" s="2">
        <v>15</v>
      </c>
      <c r="B31" s="6" t="s">
        <v>28</v>
      </c>
      <c r="C31" s="4" t="s">
        <v>158</v>
      </c>
      <c r="D31" s="26">
        <v>7.6741840703634301</v>
      </c>
      <c r="E31" s="26">
        <v>6.0999665885973799</v>
      </c>
      <c r="F31" s="45">
        <v>119.5245097668364</v>
      </c>
      <c r="G31" s="12">
        <f t="shared" si="3"/>
        <v>13.77415065896081</v>
      </c>
      <c r="H31" s="12">
        <f t="shared" si="0"/>
        <v>11.952450976683641</v>
      </c>
      <c r="I31" s="13">
        <f t="shared" si="1"/>
        <v>119.5245097668364</v>
      </c>
      <c r="J31" s="4" t="str">
        <f t="shared" si="2"/>
        <v>JA</v>
      </c>
      <c r="K31" s="37">
        <f t="shared" si="4"/>
        <v>1280</v>
      </c>
      <c r="L31" s="16">
        <f t="shared" si="5"/>
        <v>16676.059602669015</v>
      </c>
      <c r="M31" s="16">
        <f t="shared" si="6"/>
        <v>2279.5714502731039</v>
      </c>
      <c r="N31" s="16">
        <f t="shared" si="7"/>
        <v>4543.8437632960531</v>
      </c>
      <c r="O31" s="16">
        <f t="shared" si="8"/>
        <v>30322.890029807324</v>
      </c>
      <c r="P31" s="16">
        <f t="shared" si="9"/>
        <v>4543.8437632960531</v>
      </c>
      <c r="Q31" s="24">
        <f t="shared" si="10"/>
        <v>3671.7929400372141</v>
      </c>
      <c r="R31" s="24">
        <f t="shared" si="11"/>
        <v>90953.370952171827</v>
      </c>
      <c r="S31" s="16">
        <f t="shared" si="12"/>
        <v>152991.37250155059</v>
      </c>
      <c r="T31" s="16">
        <f t="shared" si="13"/>
        <v>152991.37250155059</v>
      </c>
      <c r="U31" s="27"/>
      <c r="AA31" s="26"/>
      <c r="AB31" s="26"/>
    </row>
    <row r="32" spans="1:41" x14ac:dyDescent="0.25">
      <c r="A32" s="2">
        <v>15</v>
      </c>
      <c r="B32" s="6" t="s">
        <v>29</v>
      </c>
      <c r="C32" s="4" t="s">
        <v>159</v>
      </c>
      <c r="D32" s="26">
        <v>5.8131346594203297</v>
      </c>
      <c r="E32" s="26">
        <v>4.2929527742780191</v>
      </c>
      <c r="F32" s="45">
        <v>97.203254254492435</v>
      </c>
      <c r="G32" s="12">
        <f t="shared" si="3"/>
        <v>10.106087433698349</v>
      </c>
      <c r="H32" s="12">
        <f t="shared" si="0"/>
        <v>9.7203254254492446</v>
      </c>
      <c r="I32" s="13">
        <f t="shared" si="1"/>
        <v>97.203254254492435</v>
      </c>
      <c r="J32" s="4" t="str">
        <f t="shared" si="2"/>
        <v>JA</v>
      </c>
      <c r="K32" s="37">
        <f t="shared" si="4"/>
        <v>1280</v>
      </c>
      <c r="L32" s="16">
        <f t="shared" si="5"/>
        <v>13561.798033586785</v>
      </c>
      <c r="M32" s="16">
        <f t="shared" si="6"/>
        <v>1853.8604651416797</v>
      </c>
      <c r="N32" s="16">
        <f t="shared" si="7"/>
        <v>3695.2789137387845</v>
      </c>
      <c r="O32" s="16">
        <f t="shared" si="8"/>
        <v>24660.07679134771</v>
      </c>
      <c r="P32" s="16">
        <f t="shared" si="9"/>
        <v>3695.2789137387845</v>
      </c>
      <c r="Q32" s="24">
        <f t="shared" si="10"/>
        <v>2986.0839706980078</v>
      </c>
      <c r="R32" s="24">
        <f t="shared" si="11"/>
        <v>73967.788357498561</v>
      </c>
      <c r="S32" s="16">
        <f t="shared" si="12"/>
        <v>124420.16544575032</v>
      </c>
      <c r="T32" s="16">
        <f t="shared" si="13"/>
        <v>124420.16544575032</v>
      </c>
      <c r="U32" s="27"/>
      <c r="AA32" s="26"/>
      <c r="AB32" s="26"/>
    </row>
    <row r="33" spans="1:36" x14ac:dyDescent="0.25">
      <c r="A33" s="2">
        <v>15</v>
      </c>
      <c r="B33" s="6" t="s">
        <v>30</v>
      </c>
      <c r="C33" s="4" t="s">
        <v>160</v>
      </c>
      <c r="D33" s="26">
        <v>5.0150509008214801</v>
      </c>
      <c r="E33" s="26">
        <v>3.38018809813568</v>
      </c>
      <c r="F33" s="45">
        <v>82.27022189592229</v>
      </c>
      <c r="G33" s="12">
        <f t="shared" si="3"/>
        <v>8.3952389989571596</v>
      </c>
      <c r="H33" s="12">
        <f t="shared" si="0"/>
        <v>8.2270221895922298</v>
      </c>
      <c r="I33" s="13">
        <f t="shared" si="1"/>
        <v>82.27022189592229</v>
      </c>
      <c r="J33" s="4" t="str">
        <f t="shared" si="2"/>
        <v>JA</v>
      </c>
      <c r="K33" s="37">
        <f t="shared" si="4"/>
        <v>1280</v>
      </c>
      <c r="L33" s="16">
        <f t="shared" si="5"/>
        <v>11478.341358919079</v>
      </c>
      <c r="M33" s="16">
        <f t="shared" si="6"/>
        <v>1569.0576719990299</v>
      </c>
      <c r="N33" s="16">
        <f t="shared" si="7"/>
        <v>3127.5847555953819</v>
      </c>
      <c r="O33" s="16">
        <f t="shared" si="8"/>
        <v>20871.626214107902</v>
      </c>
      <c r="P33" s="16">
        <f t="shared" si="9"/>
        <v>3127.5847555953819</v>
      </c>
      <c r="Q33" s="24">
        <f t="shared" si="10"/>
        <v>2527.3412166427329</v>
      </c>
      <c r="R33" s="24">
        <f t="shared" si="11"/>
        <v>62604.348053921029</v>
      </c>
      <c r="S33" s="16">
        <f t="shared" si="12"/>
        <v>105305.88402678054</v>
      </c>
      <c r="T33" s="16">
        <f t="shared" si="13"/>
        <v>105305.88402678054</v>
      </c>
      <c r="U33" s="27"/>
      <c r="AA33" s="26"/>
      <c r="AB33" s="26"/>
    </row>
    <row r="34" spans="1:36" x14ac:dyDescent="0.25">
      <c r="A34" s="2">
        <v>15</v>
      </c>
      <c r="B34" s="6" t="s">
        <v>31</v>
      </c>
      <c r="C34" s="4" t="s">
        <v>161</v>
      </c>
      <c r="D34" s="26">
        <v>36.9876980381744</v>
      </c>
      <c r="E34" s="26">
        <v>7.8706178432720604</v>
      </c>
      <c r="F34" s="45">
        <v>480.91629967365606</v>
      </c>
      <c r="G34" s="12">
        <f t="shared" si="3"/>
        <v>44.858315881446458</v>
      </c>
      <c r="H34" s="12">
        <f t="shared" si="0"/>
        <v>48.091629967365606</v>
      </c>
      <c r="I34" s="13">
        <f t="shared" si="1"/>
        <v>448.58315881446458</v>
      </c>
      <c r="J34" s="4" t="str">
        <f t="shared" si="2"/>
        <v>Nei</v>
      </c>
      <c r="K34" s="37">
        <f t="shared" si="4"/>
        <v>1040</v>
      </c>
      <c r="L34" s="16">
        <f t="shared" si="5"/>
        <v>50851.386883207706</v>
      </c>
      <c r="M34" s="16">
        <f t="shared" si="6"/>
        <v>6951.2446289889431</v>
      </c>
      <c r="N34" s="16">
        <f t="shared" si="7"/>
        <v>13855.836609461183</v>
      </c>
      <c r="O34" s="16">
        <f t="shared" si="8"/>
        <v>92465.549360107951</v>
      </c>
      <c r="P34" s="16">
        <f t="shared" si="9"/>
        <v>13855.836609461183</v>
      </c>
      <c r="Q34" s="24">
        <f t="shared" si="10"/>
        <v>11196.635644009037</v>
      </c>
      <c r="R34" s="24">
        <f t="shared" si="11"/>
        <v>277349.99543180718</v>
      </c>
      <c r="S34" s="16">
        <f t="shared" si="12"/>
        <v>466526.48516704317</v>
      </c>
      <c r="T34" s="16">
        <f t="shared" si="13"/>
        <v>466526.48516704317</v>
      </c>
      <c r="U34" s="27"/>
      <c r="AA34" s="26"/>
      <c r="AB34" s="26"/>
    </row>
    <row r="35" spans="1:36" x14ac:dyDescent="0.25">
      <c r="A35" s="2">
        <v>15</v>
      </c>
      <c r="B35" s="6" t="s">
        <v>32</v>
      </c>
      <c r="C35" s="4" t="s">
        <v>162</v>
      </c>
      <c r="D35" s="26">
        <v>18.236625028720201</v>
      </c>
      <c r="E35" s="26">
        <v>3.8971282994420702</v>
      </c>
      <c r="F35" s="45">
        <v>306.37326335119241</v>
      </c>
      <c r="G35" s="12">
        <f t="shared" si="3"/>
        <v>22.133753328162271</v>
      </c>
      <c r="H35" s="12">
        <f t="shared" si="0"/>
        <v>30.637326335119241</v>
      </c>
      <c r="I35" s="13">
        <f t="shared" si="1"/>
        <v>221.33753328162271</v>
      </c>
      <c r="J35" s="4" t="str">
        <f t="shared" si="2"/>
        <v>Nei</v>
      </c>
      <c r="K35" s="37">
        <f t="shared" si="4"/>
        <v>1040</v>
      </c>
      <c r="L35" s="16">
        <f t="shared" si="5"/>
        <v>25090.82277280475</v>
      </c>
      <c r="M35" s="16">
        <f t="shared" si="6"/>
        <v>3429.8464157320254</v>
      </c>
      <c r="N35" s="16">
        <f t="shared" si="7"/>
        <v>6836.6737280027628</v>
      </c>
      <c r="O35" s="16">
        <f t="shared" si="8"/>
        <v>45623.863060274321</v>
      </c>
      <c r="P35" s="16">
        <f t="shared" si="9"/>
        <v>6836.6737280027628</v>
      </c>
      <c r="Q35" s="24">
        <f t="shared" si="10"/>
        <v>5524.5848307093029</v>
      </c>
      <c r="R35" s="24">
        <f t="shared" si="11"/>
        <v>136848.57007736171</v>
      </c>
      <c r="S35" s="16">
        <f t="shared" si="12"/>
        <v>230191.03461288763</v>
      </c>
      <c r="T35" s="16">
        <f t="shared" si="13"/>
        <v>230191.03461288763</v>
      </c>
      <c r="U35" s="27"/>
      <c r="AA35" s="26"/>
      <c r="AB35" s="26"/>
    </row>
    <row r="36" spans="1:36" x14ac:dyDescent="0.25">
      <c r="A36" s="2">
        <v>15</v>
      </c>
      <c r="B36" s="6" t="s">
        <v>33</v>
      </c>
      <c r="C36" s="4" t="s">
        <v>163</v>
      </c>
      <c r="D36" s="26">
        <v>14.643778795025401</v>
      </c>
      <c r="E36" s="26">
        <v>5.2083168294325795</v>
      </c>
      <c r="F36" s="45">
        <v>228.83047471081792</v>
      </c>
      <c r="G36" s="12">
        <f t="shared" si="3"/>
        <v>19.852095624457981</v>
      </c>
      <c r="H36" s="12">
        <f t="shared" si="0"/>
        <v>22.883047471081795</v>
      </c>
      <c r="I36" s="13">
        <f t="shared" si="1"/>
        <v>198.52095624457979</v>
      </c>
      <c r="J36" s="4" t="str">
        <f t="shared" si="2"/>
        <v>Nei</v>
      </c>
      <c r="K36" s="37">
        <f t="shared" si="4"/>
        <v>1280</v>
      </c>
      <c r="L36" s="16">
        <f t="shared" si="5"/>
        <v>22672</v>
      </c>
      <c r="M36" s="16">
        <f t="shared" si="6"/>
        <v>3099.2</v>
      </c>
      <c r="N36" s="16">
        <f t="shared" si="7"/>
        <v>6177.6</v>
      </c>
      <c r="O36" s="16">
        <f t="shared" si="8"/>
        <v>41225.599999999999</v>
      </c>
      <c r="P36" s="16">
        <f t="shared" si="9"/>
        <v>6177.6</v>
      </c>
      <c r="Q36" s="24">
        <f t="shared" si="10"/>
        <v>4992</v>
      </c>
      <c r="R36" s="24">
        <f t="shared" si="11"/>
        <v>123656</v>
      </c>
      <c r="S36" s="16">
        <f t="shared" si="12"/>
        <v>254106.82399306213</v>
      </c>
      <c r="T36" s="16">
        <f t="shared" si="13"/>
        <v>208000</v>
      </c>
      <c r="U36" s="27"/>
      <c r="AA36" s="26"/>
      <c r="AB36" s="26"/>
    </row>
    <row r="37" spans="1:36" x14ac:dyDescent="0.25">
      <c r="A37" s="2">
        <v>15</v>
      </c>
      <c r="B37" s="6" t="s">
        <v>34</v>
      </c>
      <c r="C37" s="4" t="s">
        <v>164</v>
      </c>
      <c r="D37" s="26">
        <v>2.8126473467202699</v>
      </c>
      <c r="E37" s="26">
        <v>4.7684436882921295</v>
      </c>
      <c r="F37" s="45">
        <v>58.506169854373049</v>
      </c>
      <c r="G37" s="12">
        <f t="shared" si="3"/>
        <v>7.581091035012399</v>
      </c>
      <c r="H37" s="12">
        <f t="shared" si="0"/>
        <v>5.8506169854373056</v>
      </c>
      <c r="I37" s="13">
        <f t="shared" si="1"/>
        <v>58.506169854373049</v>
      </c>
      <c r="J37" s="4" t="str">
        <f t="shared" si="2"/>
        <v>JA</v>
      </c>
      <c r="K37" s="37">
        <f t="shared" si="4"/>
        <v>1280</v>
      </c>
      <c r="L37" s="16">
        <f t="shared" si="5"/>
        <v>8162.7808180821276</v>
      </c>
      <c r="M37" s="16">
        <f t="shared" si="6"/>
        <v>1115.8296714626028</v>
      </c>
      <c r="N37" s="16">
        <f t="shared" si="7"/>
        <v>2224.1705531838456</v>
      </c>
      <c r="O37" s="16">
        <f t="shared" si="8"/>
        <v>14842.781267375023</v>
      </c>
      <c r="P37" s="16">
        <f t="shared" si="9"/>
        <v>2224.1705531838456</v>
      </c>
      <c r="Q37" s="24">
        <f t="shared" si="10"/>
        <v>1797.30953792634</v>
      </c>
      <c r="R37" s="24">
        <f t="shared" si="11"/>
        <v>44520.855012383719</v>
      </c>
      <c r="S37" s="16">
        <f t="shared" si="12"/>
        <v>74887.8974135975</v>
      </c>
      <c r="T37" s="16">
        <f t="shared" si="13"/>
        <v>74887.8974135975</v>
      </c>
      <c r="U37" s="27"/>
      <c r="AA37" s="26"/>
      <c r="AB37" s="26"/>
    </row>
    <row r="38" spans="1:36" x14ac:dyDescent="0.25">
      <c r="A38" s="2">
        <v>15</v>
      </c>
      <c r="B38" s="6" t="s">
        <v>35</v>
      </c>
      <c r="C38" s="4" t="s">
        <v>165</v>
      </c>
      <c r="D38" s="26">
        <v>11.6792737472806</v>
      </c>
      <c r="E38" s="26">
        <v>4.8053859102334799</v>
      </c>
      <c r="F38" s="45">
        <v>40.543013169067024</v>
      </c>
      <c r="G38" s="12">
        <f t="shared" si="3"/>
        <v>16.484659657514079</v>
      </c>
      <c r="H38" s="12">
        <f t="shared" si="0"/>
        <v>4.0543013169067024</v>
      </c>
      <c r="I38" s="13">
        <f t="shared" si="1"/>
        <v>40.543013169067024</v>
      </c>
      <c r="J38" s="4" t="str">
        <f t="shared" si="2"/>
        <v>JA</v>
      </c>
      <c r="K38" s="37">
        <f t="shared" si="4"/>
        <v>1280</v>
      </c>
      <c r="L38" s="16">
        <f t="shared" si="5"/>
        <v>5656.561197348231</v>
      </c>
      <c r="M38" s="16">
        <f t="shared" si="6"/>
        <v>773.23634716044626</v>
      </c>
      <c r="N38" s="16">
        <f t="shared" si="7"/>
        <v>1541.2831886352519</v>
      </c>
      <c r="O38" s="16">
        <f t="shared" si="8"/>
        <v>10285.600268939626</v>
      </c>
      <c r="P38" s="16">
        <f t="shared" si="9"/>
        <v>1541.2831886352519</v>
      </c>
      <c r="Q38" s="24">
        <f t="shared" si="10"/>
        <v>1245.481364553739</v>
      </c>
      <c r="R38" s="24">
        <f t="shared" si="11"/>
        <v>30851.611301133245</v>
      </c>
      <c r="S38" s="16">
        <f t="shared" si="12"/>
        <v>51895.05685640579</v>
      </c>
      <c r="T38" s="16">
        <f t="shared" si="13"/>
        <v>51895.05685640579</v>
      </c>
      <c r="U38" s="27"/>
      <c r="AA38" s="26"/>
      <c r="AB38" s="26"/>
    </row>
    <row r="39" spans="1:36" x14ac:dyDescent="0.25">
      <c r="A39" s="2">
        <v>15</v>
      </c>
      <c r="B39" s="6" t="s">
        <v>36</v>
      </c>
      <c r="C39" s="4" t="s">
        <v>166</v>
      </c>
      <c r="D39" s="26">
        <v>23.129137497732799</v>
      </c>
      <c r="E39" s="26">
        <v>6.5304265139418005</v>
      </c>
      <c r="F39" s="45">
        <v>279.72960080647294</v>
      </c>
      <c r="G39" s="12">
        <f t="shared" si="3"/>
        <v>29.6595640116746</v>
      </c>
      <c r="H39" s="12">
        <f t="shared" si="0"/>
        <v>27.972960080647297</v>
      </c>
      <c r="I39" s="13">
        <f t="shared" si="1"/>
        <v>279.72960080647294</v>
      </c>
      <c r="J39" s="4" t="str">
        <f t="shared" si="2"/>
        <v>JA</v>
      </c>
      <c r="K39" s="37">
        <f t="shared" si="4"/>
        <v>1040</v>
      </c>
      <c r="L39" s="16">
        <f t="shared" si="5"/>
        <v>31710.147547421773</v>
      </c>
      <c r="M39" s="16">
        <f t="shared" si="6"/>
        <v>4334.689894097105</v>
      </c>
      <c r="N39" s="16">
        <f t="shared" si="7"/>
        <v>8640.287909710336</v>
      </c>
      <c r="O39" s="16">
        <f t="shared" si="8"/>
        <v>57660.103155036653</v>
      </c>
      <c r="P39" s="16">
        <f t="shared" si="9"/>
        <v>8640.287909710336</v>
      </c>
      <c r="Q39" s="24">
        <f t="shared" si="10"/>
        <v>6982.0508361295651</v>
      </c>
      <c r="R39" s="24">
        <f t="shared" si="11"/>
        <v>172951.21758662609</v>
      </c>
      <c r="S39" s="16">
        <f t="shared" si="12"/>
        <v>290918.78483873187</v>
      </c>
      <c r="T39" s="16">
        <f t="shared" si="13"/>
        <v>290918.78483873187</v>
      </c>
      <c r="U39" s="27"/>
      <c r="AA39" s="26"/>
      <c r="AB39" s="26"/>
    </row>
    <row r="40" spans="1:36" x14ac:dyDescent="0.25">
      <c r="A40" s="2">
        <v>15</v>
      </c>
      <c r="B40" s="6" t="s">
        <v>37</v>
      </c>
      <c r="C40" s="4" t="s">
        <v>167</v>
      </c>
      <c r="D40" s="26">
        <v>35.872353384868397</v>
      </c>
      <c r="E40" s="26">
        <v>6.2797072282313904</v>
      </c>
      <c r="F40" s="45">
        <v>781.03763183390117</v>
      </c>
      <c r="G40" s="12">
        <f t="shared" si="3"/>
        <v>42.152060613099785</v>
      </c>
      <c r="H40" s="12">
        <f t="shared" si="0"/>
        <v>78.103763183390129</v>
      </c>
      <c r="I40" s="13">
        <f t="shared" si="1"/>
        <v>421.52060613099786</v>
      </c>
      <c r="J40" s="4" t="str">
        <f t="shared" si="2"/>
        <v>Nei</v>
      </c>
      <c r="K40" s="37">
        <f t="shared" si="4"/>
        <v>1040</v>
      </c>
      <c r="L40" s="16">
        <f t="shared" si="5"/>
        <v>47783.575911009917</v>
      </c>
      <c r="M40" s="16">
        <f t="shared" si="6"/>
        <v>6531.8833126059426</v>
      </c>
      <c r="N40" s="16">
        <f t="shared" si="7"/>
        <v>13019.928482174262</v>
      </c>
      <c r="O40" s="16">
        <f t="shared" si="8"/>
        <v>86887.199500570321</v>
      </c>
      <c r="P40" s="16">
        <f t="shared" si="9"/>
        <v>13019.928482174262</v>
      </c>
      <c r="Q40" s="24">
        <f t="shared" si="10"/>
        <v>10521.154329029707</v>
      </c>
      <c r="R40" s="24">
        <f t="shared" si="11"/>
        <v>260617.76035867337</v>
      </c>
      <c r="S40" s="16">
        <f t="shared" si="12"/>
        <v>438381.43037623778</v>
      </c>
      <c r="T40" s="16">
        <f t="shared" si="13"/>
        <v>438381.43037623778</v>
      </c>
      <c r="U40" s="27"/>
      <c r="AA40" s="26"/>
      <c r="AB40" s="26"/>
    </row>
    <row r="41" spans="1:36" s="21" customFormat="1" ht="13" thickBot="1" x14ac:dyDescent="0.3">
      <c r="A41" s="2">
        <v>15</v>
      </c>
      <c r="B41" s="6" t="s">
        <v>38</v>
      </c>
      <c r="C41" s="4" t="s">
        <v>168</v>
      </c>
      <c r="D41" s="26">
        <v>10.8352453796857</v>
      </c>
      <c r="E41" s="26">
        <v>3.8287755838078299</v>
      </c>
      <c r="F41" s="45">
        <v>60.64443950446671</v>
      </c>
      <c r="G41" s="12">
        <f t="shared" si="3"/>
        <v>14.664020963493531</v>
      </c>
      <c r="H41" s="12">
        <f t="shared" si="0"/>
        <v>6.0644439504466714</v>
      </c>
      <c r="I41" s="13">
        <f t="shared" si="1"/>
        <v>60.64443950446671</v>
      </c>
      <c r="J41" s="4" t="str">
        <f t="shared" si="2"/>
        <v>JA</v>
      </c>
      <c r="K41" s="37">
        <f t="shared" si="4"/>
        <v>1280</v>
      </c>
      <c r="L41" s="16">
        <f t="shared" si="5"/>
        <v>8461.1121996631955</v>
      </c>
      <c r="M41" s="16">
        <f t="shared" si="6"/>
        <v>1156.6107502291891</v>
      </c>
      <c r="N41" s="16">
        <f t="shared" si="7"/>
        <v>2305.4590122018067</v>
      </c>
      <c r="O41" s="16">
        <f t="shared" si="8"/>
        <v>15385.251724525186</v>
      </c>
      <c r="P41" s="16">
        <f t="shared" si="9"/>
        <v>2305.4590122018067</v>
      </c>
      <c r="Q41" s="24">
        <f t="shared" si="10"/>
        <v>1862.9971815772174</v>
      </c>
      <c r="R41" s="24">
        <f t="shared" si="11"/>
        <v>46147.99268531899</v>
      </c>
      <c r="S41" s="16">
        <f t="shared" si="12"/>
        <v>77624.882565717387</v>
      </c>
      <c r="T41" s="16">
        <f t="shared" si="13"/>
        <v>77624.882565717387</v>
      </c>
      <c r="U41" s="27"/>
      <c r="V41" s="26"/>
      <c r="W41" s="26"/>
      <c r="X41" s="33"/>
      <c r="Y41"/>
      <c r="Z41"/>
      <c r="AA41" s="26"/>
      <c r="AB41" s="26"/>
      <c r="AC41"/>
      <c r="AD41"/>
      <c r="AE41"/>
      <c r="AF41"/>
      <c r="AG41"/>
      <c r="AH41"/>
      <c r="AI41"/>
      <c r="AJ41"/>
    </row>
    <row r="42" spans="1:36" s="22" customFormat="1" ht="13" thickBot="1" x14ac:dyDescent="0.3">
      <c r="A42" s="2">
        <v>15</v>
      </c>
      <c r="B42" s="6" t="s">
        <v>39</v>
      </c>
      <c r="C42" s="4" t="s">
        <v>169</v>
      </c>
      <c r="D42" s="26">
        <v>22.843378911858498</v>
      </c>
      <c r="E42" s="26">
        <v>5.3004053266550706</v>
      </c>
      <c r="F42" s="45">
        <v>175.68288996157253</v>
      </c>
      <c r="G42" s="12">
        <f t="shared" si="3"/>
        <v>28.143784238513568</v>
      </c>
      <c r="H42" s="12">
        <f t="shared" si="0"/>
        <v>17.568288996157253</v>
      </c>
      <c r="I42" s="13">
        <f t="shared" si="1"/>
        <v>175.68288996157253</v>
      </c>
      <c r="J42" s="4" t="str">
        <f t="shared" si="2"/>
        <v>JA</v>
      </c>
      <c r="K42" s="37">
        <f t="shared" si="4"/>
        <v>1280</v>
      </c>
      <c r="L42" s="16">
        <f t="shared" si="5"/>
        <v>22672</v>
      </c>
      <c r="M42" s="16">
        <f t="shared" si="6"/>
        <v>3099.2</v>
      </c>
      <c r="N42" s="16">
        <f t="shared" si="7"/>
        <v>6177.6</v>
      </c>
      <c r="O42" s="16">
        <f t="shared" si="8"/>
        <v>41225.599999999999</v>
      </c>
      <c r="P42" s="16">
        <f t="shared" si="9"/>
        <v>6177.6</v>
      </c>
      <c r="Q42" s="24">
        <f t="shared" si="10"/>
        <v>4992</v>
      </c>
      <c r="R42" s="24">
        <f t="shared" si="11"/>
        <v>123656</v>
      </c>
      <c r="S42" s="16">
        <f t="shared" si="12"/>
        <v>224874.09915081284</v>
      </c>
      <c r="T42" s="16">
        <f t="shared" si="13"/>
        <v>208000</v>
      </c>
      <c r="U42" s="27"/>
      <c r="V42" s="26"/>
      <c r="W42" s="26"/>
      <c r="X42" s="33"/>
      <c r="Y42"/>
      <c r="Z42"/>
      <c r="AA42" s="26"/>
      <c r="AB42" s="26"/>
      <c r="AC42"/>
      <c r="AD42"/>
      <c r="AE42"/>
      <c r="AF42"/>
      <c r="AG42"/>
      <c r="AH42"/>
      <c r="AI42"/>
      <c r="AJ42"/>
    </row>
    <row r="43" spans="1:36" x14ac:dyDescent="0.25">
      <c r="A43" s="2">
        <v>15</v>
      </c>
      <c r="B43" s="6" t="s">
        <v>40</v>
      </c>
      <c r="C43" s="7" t="s">
        <v>170</v>
      </c>
      <c r="D43" s="26">
        <v>26.549190308752397</v>
      </c>
      <c r="E43" s="26">
        <v>3.0948013454525602</v>
      </c>
      <c r="F43" s="45">
        <v>381.6312051165296</v>
      </c>
      <c r="G43" s="12">
        <f t="shared" si="3"/>
        <v>29.643991654204957</v>
      </c>
      <c r="H43" s="12">
        <f t="shared" si="0"/>
        <v>38.163120511652963</v>
      </c>
      <c r="I43" s="13">
        <f t="shared" si="1"/>
        <v>296.43991654204956</v>
      </c>
      <c r="J43" s="4" t="str">
        <f t="shared" si="2"/>
        <v>Nei</v>
      </c>
      <c r="K43" s="37">
        <f t="shared" si="4"/>
        <v>1040</v>
      </c>
      <c r="L43" s="16">
        <f t="shared" si="5"/>
        <v>33604.428939206737</v>
      </c>
      <c r="M43" s="16">
        <f t="shared" si="6"/>
        <v>4593.6329467355999</v>
      </c>
      <c r="N43" s="16">
        <f t="shared" si="7"/>
        <v>9156.4361421508274</v>
      </c>
      <c r="O43" s="16">
        <f t="shared" si="8"/>
        <v>61104.56711697959</v>
      </c>
      <c r="P43" s="16">
        <f t="shared" si="9"/>
        <v>9156.4361421508274</v>
      </c>
      <c r="Q43" s="24">
        <f t="shared" si="10"/>
        <v>7399.1403168895577</v>
      </c>
      <c r="R43" s="24">
        <f t="shared" si="11"/>
        <v>183282.87159961843</v>
      </c>
      <c r="S43" s="16">
        <f t="shared" si="12"/>
        <v>308297.51320373156</v>
      </c>
      <c r="T43" s="16">
        <f t="shared" si="13"/>
        <v>308297.51320373156</v>
      </c>
      <c r="U43" s="27"/>
      <c r="AA43" s="26"/>
      <c r="AB43" s="26"/>
    </row>
    <row r="44" spans="1:36" x14ac:dyDescent="0.25">
      <c r="A44" s="2">
        <v>15</v>
      </c>
      <c r="B44" s="6" t="s">
        <v>41</v>
      </c>
      <c r="C44" s="4" t="s">
        <v>171</v>
      </c>
      <c r="D44" s="26">
        <v>20.901444184588101</v>
      </c>
      <c r="E44" s="26">
        <v>4.1978833047593493</v>
      </c>
      <c r="F44" s="45">
        <v>327.267203122897</v>
      </c>
      <c r="G44" s="12">
        <f t="shared" si="3"/>
        <v>25.099327489347452</v>
      </c>
      <c r="H44" s="12">
        <f t="shared" si="0"/>
        <v>32.7267203122897</v>
      </c>
      <c r="I44" s="13">
        <f t="shared" si="1"/>
        <v>250.99327489347451</v>
      </c>
      <c r="J44" s="4" t="str">
        <f t="shared" si="2"/>
        <v>Nei</v>
      </c>
      <c r="K44" s="37">
        <f t="shared" si="4"/>
        <v>1040</v>
      </c>
      <c r="L44" s="16">
        <f t="shared" si="5"/>
        <v>28452.597641924272</v>
      </c>
      <c r="M44" s="16">
        <f t="shared" si="6"/>
        <v>3889.3917877492813</v>
      </c>
      <c r="N44" s="16">
        <f t="shared" si="7"/>
        <v>7752.6802749096414</v>
      </c>
      <c r="O44" s="16">
        <f t="shared" si="8"/>
        <v>51736.741767242114</v>
      </c>
      <c r="P44" s="16">
        <f t="shared" si="9"/>
        <v>7752.6802749096414</v>
      </c>
      <c r="Q44" s="24">
        <f t="shared" si="10"/>
        <v>6264.7921413411241</v>
      </c>
      <c r="R44" s="24">
        <f t="shared" si="11"/>
        <v>155184.12200113744</v>
      </c>
      <c r="S44" s="16">
        <f t="shared" si="12"/>
        <v>261033.0058892135</v>
      </c>
      <c r="T44" s="16">
        <f t="shared" si="13"/>
        <v>261033.0058892135</v>
      </c>
      <c r="AA44" s="26"/>
      <c r="AB44" s="26"/>
    </row>
    <row r="45" spans="1:36" x14ac:dyDescent="0.25">
      <c r="A45" s="2">
        <v>15</v>
      </c>
      <c r="B45" s="6" t="s">
        <v>42</v>
      </c>
      <c r="C45" s="7" t="s">
        <v>172</v>
      </c>
      <c r="D45" s="26">
        <v>25.0381297933857</v>
      </c>
      <c r="E45" s="26">
        <v>5.7552365013954798</v>
      </c>
      <c r="F45" s="45">
        <v>507.99337436292001</v>
      </c>
      <c r="G45" s="12">
        <f t="shared" si="3"/>
        <v>30.79336629478118</v>
      </c>
      <c r="H45" s="12">
        <f t="shared" si="0"/>
        <v>50.799337436292006</v>
      </c>
      <c r="I45" s="13">
        <f t="shared" si="1"/>
        <v>307.9336629478118</v>
      </c>
      <c r="J45" s="4" t="str">
        <f t="shared" si="2"/>
        <v>Nei</v>
      </c>
      <c r="K45" s="37">
        <f t="shared" si="4"/>
        <v>1040</v>
      </c>
      <c r="L45" s="16">
        <f t="shared" si="5"/>
        <v>34907.36003176395</v>
      </c>
      <c r="M45" s="16">
        <f t="shared" si="6"/>
        <v>4771.740041039292</v>
      </c>
      <c r="N45" s="16">
        <f t="shared" si="7"/>
        <v>9511.4549811320121</v>
      </c>
      <c r="O45" s="16">
        <f t="shared" si="8"/>
        <v>63473.750076106553</v>
      </c>
      <c r="P45" s="16">
        <f t="shared" si="9"/>
        <v>9511.4549811320121</v>
      </c>
      <c r="Q45" s="24">
        <f t="shared" si="10"/>
        <v>7686.0242271773832</v>
      </c>
      <c r="R45" s="24">
        <f t="shared" si="11"/>
        <v>190389.22512737309</v>
      </c>
      <c r="S45" s="16">
        <f t="shared" si="12"/>
        <v>320251.00946572429</v>
      </c>
      <c r="T45" s="16">
        <f t="shared" si="13"/>
        <v>320251.00946572429</v>
      </c>
      <c r="AA45" s="26"/>
      <c r="AB45" s="26"/>
    </row>
    <row r="46" spans="1:36" x14ac:dyDescent="0.25">
      <c r="A46" s="2">
        <v>15</v>
      </c>
      <c r="B46" s="6" t="s">
        <v>43</v>
      </c>
      <c r="C46" s="7" t="s">
        <v>173</v>
      </c>
      <c r="D46" s="26">
        <v>38.891811898459999</v>
      </c>
      <c r="E46" s="26">
        <v>6.6650457921418207</v>
      </c>
      <c r="F46" s="45">
        <v>958.88222481072819</v>
      </c>
      <c r="G46" s="12">
        <f t="shared" si="3"/>
        <v>45.556857690601817</v>
      </c>
      <c r="H46" s="12">
        <f t="shared" si="0"/>
        <v>95.88822248107283</v>
      </c>
      <c r="I46" s="13">
        <f t="shared" si="1"/>
        <v>455.56857690601817</v>
      </c>
      <c r="J46" s="4" t="str">
        <f t="shared" si="2"/>
        <v>Nei</v>
      </c>
      <c r="K46" s="37">
        <f t="shared" si="4"/>
        <v>1040</v>
      </c>
      <c r="L46" s="16">
        <f t="shared" si="5"/>
        <v>51643.253878066222</v>
      </c>
      <c r="M46" s="16">
        <f t="shared" si="6"/>
        <v>7059.4906677356576</v>
      </c>
      <c r="N46" s="16">
        <f t="shared" si="7"/>
        <v>14071.602203473089</v>
      </c>
      <c r="O46" s="16">
        <f t="shared" si="8"/>
        <v>93905.43962048371</v>
      </c>
      <c r="P46" s="16">
        <f t="shared" si="9"/>
        <v>14071.602203473089</v>
      </c>
      <c r="Q46" s="24">
        <f t="shared" si="10"/>
        <v>11370.991679574214</v>
      </c>
      <c r="R46" s="24">
        <f t="shared" si="11"/>
        <v>281668.93972945295</v>
      </c>
      <c r="S46" s="16">
        <f t="shared" si="12"/>
        <v>473791.31998225889</v>
      </c>
      <c r="T46" s="16">
        <f t="shared" si="13"/>
        <v>473791.31998225889</v>
      </c>
      <c r="AA46" s="26"/>
      <c r="AB46" s="26"/>
    </row>
    <row r="47" spans="1:36" x14ac:dyDescent="0.25">
      <c r="A47" s="2">
        <v>15</v>
      </c>
      <c r="B47" s="6" t="s">
        <v>44</v>
      </c>
      <c r="C47" s="7" t="s">
        <v>174</v>
      </c>
      <c r="D47" s="26">
        <v>19.1323899466726</v>
      </c>
      <c r="E47" s="26">
        <v>2.7130139153327297</v>
      </c>
      <c r="F47" s="45">
        <v>271.90944559974741</v>
      </c>
      <c r="G47" s="12">
        <f t="shared" si="3"/>
        <v>21.84540386200533</v>
      </c>
      <c r="H47" s="12">
        <f t="shared" si="0"/>
        <v>27.190944559974742</v>
      </c>
      <c r="I47" s="13">
        <f t="shared" si="1"/>
        <v>218.4540386200533</v>
      </c>
      <c r="J47" s="4" t="str">
        <f t="shared" si="2"/>
        <v>Nei</v>
      </c>
      <c r="K47" s="37">
        <f t="shared" si="4"/>
        <v>1040</v>
      </c>
      <c r="L47" s="16">
        <f t="shared" si="5"/>
        <v>24763.949817969242</v>
      </c>
      <c r="M47" s="16">
        <f t="shared" si="6"/>
        <v>3385.1637824563459</v>
      </c>
      <c r="N47" s="16">
        <f t="shared" si="7"/>
        <v>6747.6083448962063</v>
      </c>
      <c r="O47" s="16">
        <f t="shared" si="8"/>
        <v>45029.494072674344</v>
      </c>
      <c r="P47" s="16">
        <f t="shared" si="9"/>
        <v>6747.6083448962063</v>
      </c>
      <c r="Q47" s="24">
        <f t="shared" si="10"/>
        <v>5452.6128039565301</v>
      </c>
      <c r="R47" s="24">
        <f t="shared" si="11"/>
        <v>135065.76299800657</v>
      </c>
      <c r="S47" s="16">
        <f t="shared" si="12"/>
        <v>227192.20016485543</v>
      </c>
      <c r="T47" s="16">
        <f t="shared" si="13"/>
        <v>227192.20016485543</v>
      </c>
      <c r="AA47" s="26"/>
      <c r="AB47" s="26"/>
    </row>
    <row r="48" spans="1:36" x14ac:dyDescent="0.25">
      <c r="A48" s="2">
        <v>15</v>
      </c>
      <c r="B48" s="6" t="s">
        <v>45</v>
      </c>
      <c r="C48" s="7" t="s">
        <v>175</v>
      </c>
      <c r="D48" s="26">
        <v>25.387759333463602</v>
      </c>
      <c r="E48" s="26">
        <v>4.55151714624738</v>
      </c>
      <c r="F48" s="45">
        <v>641.38765105751702</v>
      </c>
      <c r="G48" s="12">
        <f t="shared" si="3"/>
        <v>29.939276479710983</v>
      </c>
      <c r="H48" s="12">
        <f t="shared" si="0"/>
        <v>64.138765105751702</v>
      </c>
      <c r="I48" s="13">
        <f t="shared" si="1"/>
        <v>299.39276479710986</v>
      </c>
      <c r="J48" s="4" t="str">
        <f t="shared" si="2"/>
        <v>Nei</v>
      </c>
      <c r="K48" s="37">
        <f t="shared" si="4"/>
        <v>1040</v>
      </c>
      <c r="L48" s="16">
        <f t="shared" si="5"/>
        <v>33939.163817400375</v>
      </c>
      <c r="M48" s="16">
        <f t="shared" si="6"/>
        <v>4639.3902832960148</v>
      </c>
      <c r="N48" s="16">
        <f t="shared" si="7"/>
        <v>9247.6437190531306</v>
      </c>
      <c r="O48" s="16">
        <f t="shared" si="8"/>
        <v>61713.231822098656</v>
      </c>
      <c r="P48" s="16">
        <f t="shared" si="9"/>
        <v>9247.6437190531306</v>
      </c>
      <c r="Q48" s="24">
        <f t="shared" si="10"/>
        <v>7472.8434093358628</v>
      </c>
      <c r="R48" s="24">
        <f t="shared" si="11"/>
        <v>185108.55861875709</v>
      </c>
      <c r="S48" s="16">
        <f t="shared" si="12"/>
        <v>311368.47538899427</v>
      </c>
      <c r="T48" s="16">
        <f t="shared" si="13"/>
        <v>311368.47538899427</v>
      </c>
      <c r="AA48" s="26"/>
      <c r="AB48" s="26"/>
    </row>
    <row r="49" spans="1:35" x14ac:dyDescent="0.25">
      <c r="A49" s="2">
        <v>15</v>
      </c>
      <c r="B49" s="6" t="s">
        <v>176</v>
      </c>
      <c r="C49" s="7" t="s">
        <v>177</v>
      </c>
      <c r="D49" s="26">
        <v>34.486298215726897</v>
      </c>
      <c r="E49" s="26">
        <v>7.0296699464985402</v>
      </c>
      <c r="F49" s="45">
        <v>564.26330142042252</v>
      </c>
      <c r="G49" s="12">
        <f t="shared" si="3"/>
        <v>41.515968162225434</v>
      </c>
      <c r="H49" s="12">
        <f t="shared" si="0"/>
        <v>56.426330142042254</v>
      </c>
      <c r="I49" s="13">
        <f t="shared" si="1"/>
        <v>415.15968162225431</v>
      </c>
      <c r="J49" s="4" t="str">
        <f t="shared" si="2"/>
        <v>Nei</v>
      </c>
      <c r="K49" s="37">
        <f t="shared" si="4"/>
        <v>1040</v>
      </c>
      <c r="L49" s="16">
        <f t="shared" si="5"/>
        <v>47062.501508698748</v>
      </c>
      <c r="M49" s="16">
        <f t="shared" si="6"/>
        <v>6433.314426418453</v>
      </c>
      <c r="N49" s="16">
        <f t="shared" si="7"/>
        <v>12823.452245948192</v>
      </c>
      <c r="O49" s="16">
        <f t="shared" si="8"/>
        <v>85576.034853432036</v>
      </c>
      <c r="P49" s="16">
        <f t="shared" si="9"/>
        <v>12823.452245948192</v>
      </c>
      <c r="Q49" s="24">
        <f t="shared" si="10"/>
        <v>10362.385653291469</v>
      </c>
      <c r="R49" s="24">
        <f t="shared" si="11"/>
        <v>256684.92795340743</v>
      </c>
      <c r="S49" s="16">
        <f t="shared" si="12"/>
        <v>431766.0688871445</v>
      </c>
      <c r="T49" s="16">
        <f t="shared" si="13"/>
        <v>431766.0688871445</v>
      </c>
      <c r="AA49" s="26"/>
      <c r="AB49" s="26"/>
    </row>
    <row r="50" spans="1:35" x14ac:dyDescent="0.25">
      <c r="A50" s="2">
        <v>15</v>
      </c>
      <c r="B50" s="6" t="s">
        <v>178</v>
      </c>
      <c r="C50" s="7" t="s">
        <v>179</v>
      </c>
      <c r="D50" s="26">
        <v>19.2932692704941</v>
      </c>
      <c r="E50" s="26">
        <v>3.41695512421117</v>
      </c>
      <c r="F50" s="45">
        <v>301.76993562244695</v>
      </c>
      <c r="G50" s="12">
        <f t="shared" si="3"/>
        <v>22.710224394705271</v>
      </c>
      <c r="H50" s="12">
        <f t="shared" si="0"/>
        <v>30.176993562244697</v>
      </c>
      <c r="I50" s="13">
        <f t="shared" si="1"/>
        <v>227.10224394705273</v>
      </c>
      <c r="J50" s="4" t="str">
        <f t="shared" si="2"/>
        <v>Nei</v>
      </c>
      <c r="K50" s="37">
        <f t="shared" si="4"/>
        <v>1040</v>
      </c>
      <c r="L50" s="16">
        <f t="shared" si="5"/>
        <v>25744.310373837896</v>
      </c>
      <c r="M50" s="16">
        <f t="shared" si="6"/>
        <v>3519.1763722035289</v>
      </c>
      <c r="N50" s="16">
        <f t="shared" si="7"/>
        <v>7014.7341110365651</v>
      </c>
      <c r="O50" s="16">
        <f t="shared" si="8"/>
        <v>46812.131340318083</v>
      </c>
      <c r="P50" s="16">
        <f t="shared" si="9"/>
        <v>7014.7341110365651</v>
      </c>
      <c r="Q50" s="24">
        <f t="shared" si="10"/>
        <v>5668.4720089184357</v>
      </c>
      <c r="R50" s="24">
        <f t="shared" si="11"/>
        <v>140412.77538758377</v>
      </c>
      <c r="S50" s="16">
        <f t="shared" si="12"/>
        <v>236186.33370493483</v>
      </c>
      <c r="T50" s="16">
        <f t="shared" si="13"/>
        <v>236186.33370493483</v>
      </c>
      <c r="AA50" s="26"/>
      <c r="AB50" s="26"/>
    </row>
    <row r="51" spans="1:35" ht="13" thickBot="1" x14ac:dyDescent="0.3">
      <c r="A51" s="49">
        <v>15</v>
      </c>
      <c r="B51" s="18" t="s">
        <v>180</v>
      </c>
      <c r="C51" s="10" t="s">
        <v>181</v>
      </c>
      <c r="D51" s="26">
        <v>80.583257845466008</v>
      </c>
      <c r="E51" s="26">
        <v>12.0433686097528</v>
      </c>
      <c r="F51" s="48">
        <v>521.89933646084205</v>
      </c>
      <c r="G51" s="19">
        <f t="shared" si="3"/>
        <v>92.626626455218812</v>
      </c>
      <c r="H51" s="19">
        <f t="shared" si="0"/>
        <v>52.189933646084206</v>
      </c>
      <c r="I51" s="20">
        <f t="shared" si="1"/>
        <v>521.89933646084205</v>
      </c>
      <c r="J51" s="10" t="str">
        <f t="shared" si="2"/>
        <v>JA</v>
      </c>
      <c r="K51" s="37">
        <f t="shared" si="4"/>
        <v>1040</v>
      </c>
      <c r="L51" s="16">
        <f t="shared" si="5"/>
        <v>59162.508781201053</v>
      </c>
      <c r="M51" s="16">
        <f t="shared" si="6"/>
        <v>8087.3521177972079</v>
      </c>
      <c r="N51" s="16">
        <f t="shared" si="7"/>
        <v>16120.426704602489</v>
      </c>
      <c r="O51" s="16">
        <f t="shared" si="8"/>
        <v>107578.06642600044</v>
      </c>
      <c r="P51" s="16">
        <f t="shared" si="9"/>
        <v>16120.426704602489</v>
      </c>
      <c r="Q51" s="24">
        <f t="shared" si="10"/>
        <v>13026.607438062618</v>
      </c>
      <c r="R51" s="24">
        <f t="shared" si="11"/>
        <v>322679.92174700939</v>
      </c>
      <c r="S51" s="16">
        <f t="shared" si="12"/>
        <v>542775.30991927569</v>
      </c>
      <c r="T51" s="16">
        <f t="shared" si="13"/>
        <v>542775.30991927569</v>
      </c>
      <c r="AA51" s="26"/>
      <c r="AB51" s="26"/>
    </row>
    <row r="52" spans="1:35" x14ac:dyDescent="0.25">
      <c r="A52" s="2">
        <v>18</v>
      </c>
      <c r="B52" s="9" t="s">
        <v>46</v>
      </c>
      <c r="C52" s="5" t="s">
        <v>182</v>
      </c>
      <c r="D52" s="26">
        <v>36.904165183120099</v>
      </c>
      <c r="E52" s="26">
        <v>18.4663561799197</v>
      </c>
      <c r="F52" s="47">
        <v>961.26107649173309</v>
      </c>
      <c r="G52" s="14">
        <f t="shared" si="3"/>
        <v>55.370521363039799</v>
      </c>
      <c r="H52" s="14">
        <f t="shared" si="0"/>
        <v>96.126107649173321</v>
      </c>
      <c r="I52" s="15">
        <f t="shared" si="1"/>
        <v>553.70521363039802</v>
      </c>
      <c r="J52" s="5" t="str">
        <f t="shared" si="2"/>
        <v>Nei</v>
      </c>
      <c r="K52" s="37">
        <f t="shared" si="4"/>
        <v>1040</v>
      </c>
      <c r="L52" s="16">
        <f t="shared" si="5"/>
        <v>62768.023017141917</v>
      </c>
      <c r="M52" s="16">
        <f t="shared" si="6"/>
        <v>8580.2159904166474</v>
      </c>
      <c r="N52" s="16">
        <f t="shared" si="7"/>
        <v>17102.846638615734</v>
      </c>
      <c r="O52" s="16">
        <f t="shared" si="8"/>
        <v>114134.14827520668</v>
      </c>
      <c r="P52" s="16">
        <f t="shared" si="9"/>
        <v>17102.846638615734</v>
      </c>
      <c r="Q52" s="24">
        <f t="shared" si="10"/>
        <v>13820.482132214735</v>
      </c>
      <c r="R52" s="24">
        <f t="shared" si="11"/>
        <v>342344.85948340251</v>
      </c>
      <c r="S52" s="16">
        <f t="shared" si="12"/>
        <v>575853.42217561393</v>
      </c>
      <c r="T52" s="16">
        <f t="shared" si="13"/>
        <v>575853.42217561393</v>
      </c>
      <c r="AA52" s="26"/>
      <c r="AB52" s="26"/>
    </row>
    <row r="53" spans="1:35" x14ac:dyDescent="0.25">
      <c r="A53" s="2">
        <v>18</v>
      </c>
      <c r="B53" s="6" t="s">
        <v>183</v>
      </c>
      <c r="C53" s="4" t="s">
        <v>184</v>
      </c>
      <c r="D53" s="26">
        <v>24.709007507179098</v>
      </c>
      <c r="E53" s="26">
        <v>13.9440304676708</v>
      </c>
      <c r="F53" s="45">
        <v>1197.6474620826189</v>
      </c>
      <c r="G53" s="12">
        <f t="shared" si="3"/>
        <v>38.653037974849894</v>
      </c>
      <c r="H53" s="12">
        <f t="shared" si="0"/>
        <v>119.7647462082619</v>
      </c>
      <c r="I53" s="13">
        <f t="shared" si="1"/>
        <v>386.53037974849894</v>
      </c>
      <c r="J53" s="4" t="str">
        <f t="shared" si="2"/>
        <v>Nei</v>
      </c>
      <c r="K53" s="37">
        <f t="shared" si="4"/>
        <v>1040</v>
      </c>
      <c r="L53" s="16">
        <f t="shared" si="5"/>
        <v>43817.08384828984</v>
      </c>
      <c r="M53" s="16">
        <f t="shared" si="6"/>
        <v>5989.67476458274</v>
      </c>
      <c r="N53" s="16">
        <f t="shared" si="7"/>
        <v>11939.150369671635</v>
      </c>
      <c r="O53" s="16">
        <f t="shared" si="8"/>
        <v>79674.734116798587</v>
      </c>
      <c r="P53" s="16">
        <f t="shared" si="9"/>
        <v>11939.150369671635</v>
      </c>
      <c r="Q53" s="24">
        <f t="shared" si="10"/>
        <v>9647.798278522534</v>
      </c>
      <c r="R53" s="24">
        <f t="shared" si="11"/>
        <v>238984.00319090195</v>
      </c>
      <c r="S53" s="16">
        <f t="shared" si="12"/>
        <v>401991.59493843891</v>
      </c>
      <c r="T53" s="16">
        <f t="shared" si="13"/>
        <v>401991.59493843891</v>
      </c>
      <c r="AA53" s="26"/>
      <c r="AB53" s="26"/>
    </row>
    <row r="54" spans="1:35" x14ac:dyDescent="0.25">
      <c r="A54" s="2">
        <v>18</v>
      </c>
      <c r="B54" s="6" t="s">
        <v>47</v>
      </c>
      <c r="C54" s="7" t="s">
        <v>185</v>
      </c>
      <c r="D54" s="26">
        <v>14.1536308658159</v>
      </c>
      <c r="E54" s="26">
        <v>1.95030747549206</v>
      </c>
      <c r="F54" s="45">
        <v>553.90541275259375</v>
      </c>
      <c r="G54" s="12">
        <f t="shared" si="3"/>
        <v>16.103938341307959</v>
      </c>
      <c r="H54" s="12">
        <f t="shared" si="0"/>
        <v>55.39054127525938</v>
      </c>
      <c r="I54" s="13">
        <f t="shared" si="1"/>
        <v>161.03938341307958</v>
      </c>
      <c r="J54" s="4" t="str">
        <f t="shared" si="2"/>
        <v>Nei</v>
      </c>
      <c r="K54" s="37">
        <f t="shared" si="4"/>
        <v>1280</v>
      </c>
      <c r="L54" s="16">
        <f t="shared" si="5"/>
        <v>22468.214773792861</v>
      </c>
      <c r="M54" s="16">
        <f t="shared" si="6"/>
        <v>3071.3431204542535</v>
      </c>
      <c r="N54" s="16">
        <f t="shared" si="7"/>
        <v>6122.0731998316332</v>
      </c>
      <c r="O54" s="16">
        <f t="shared" si="8"/>
        <v>40855.047414364635</v>
      </c>
      <c r="P54" s="16">
        <f t="shared" si="9"/>
        <v>6122.0731998316332</v>
      </c>
      <c r="Q54" s="24">
        <f t="shared" si="10"/>
        <v>4947.1298584498045</v>
      </c>
      <c r="R54" s="24">
        <f t="shared" si="11"/>
        <v>122544.52920201705</v>
      </c>
      <c r="S54" s="16">
        <f t="shared" si="12"/>
        <v>206130.41076874186</v>
      </c>
      <c r="T54" s="16">
        <f t="shared" si="13"/>
        <v>206130.41076874186</v>
      </c>
      <c r="AA54" s="26"/>
      <c r="AB54" s="26"/>
    </row>
    <row r="55" spans="1:35" x14ac:dyDescent="0.25">
      <c r="A55" s="2">
        <v>18</v>
      </c>
      <c r="B55" s="6" t="s">
        <v>48</v>
      </c>
      <c r="C55" s="7" t="s">
        <v>186</v>
      </c>
      <c r="D55" s="26">
        <v>31.798939576733499</v>
      </c>
      <c r="E55" s="26">
        <v>2.2961950098158699</v>
      </c>
      <c r="F55" s="45">
        <v>195.19977221672534</v>
      </c>
      <c r="G55" s="12">
        <f t="shared" si="3"/>
        <v>34.095134586549371</v>
      </c>
      <c r="H55" s="12">
        <f t="shared" si="0"/>
        <v>19.519977221672534</v>
      </c>
      <c r="I55" s="13">
        <f t="shared" si="1"/>
        <v>195.19977221672534</v>
      </c>
      <c r="J55" s="4" t="str">
        <f t="shared" si="2"/>
        <v>JA</v>
      </c>
      <c r="K55" s="37">
        <f t="shared" si="4"/>
        <v>1280</v>
      </c>
      <c r="L55" s="16">
        <f t="shared" si="5"/>
        <v>22672</v>
      </c>
      <c r="M55" s="16">
        <f t="shared" si="6"/>
        <v>3099.2</v>
      </c>
      <c r="N55" s="16">
        <f t="shared" si="7"/>
        <v>6177.6</v>
      </c>
      <c r="O55" s="16">
        <f t="shared" si="8"/>
        <v>41225.599999999999</v>
      </c>
      <c r="P55" s="16">
        <f t="shared" si="9"/>
        <v>6177.6</v>
      </c>
      <c r="Q55" s="24">
        <f t="shared" si="10"/>
        <v>4992</v>
      </c>
      <c r="R55" s="24">
        <f t="shared" si="11"/>
        <v>123656</v>
      </c>
      <c r="S55" s="16">
        <f t="shared" si="12"/>
        <v>249855.70843740844</v>
      </c>
      <c r="T55" s="16">
        <f t="shared" si="13"/>
        <v>208000</v>
      </c>
      <c r="AA55" s="26"/>
      <c r="AB55" s="26"/>
    </row>
    <row r="56" spans="1:35" x14ac:dyDescent="0.25">
      <c r="A56" s="2">
        <v>18</v>
      </c>
      <c r="B56" s="6" t="s">
        <v>49</v>
      </c>
      <c r="C56" s="7" t="s">
        <v>187</v>
      </c>
      <c r="D56" s="26">
        <v>36.9712330699262</v>
      </c>
      <c r="E56" s="26">
        <v>5.58019350899235</v>
      </c>
      <c r="F56" s="45">
        <v>574.31525385049974</v>
      </c>
      <c r="G56" s="12">
        <f t="shared" si="3"/>
        <v>42.551426578918552</v>
      </c>
      <c r="H56" s="12">
        <f t="shared" si="0"/>
        <v>57.43152538504998</v>
      </c>
      <c r="I56" s="13">
        <f t="shared" si="1"/>
        <v>425.51426578918552</v>
      </c>
      <c r="J56" s="4" t="str">
        <f t="shared" si="2"/>
        <v>Nei</v>
      </c>
      <c r="K56" s="37">
        <f t="shared" si="4"/>
        <v>1040</v>
      </c>
      <c r="L56" s="16">
        <f t="shared" si="5"/>
        <v>48236.297169862068</v>
      </c>
      <c r="M56" s="16">
        <f t="shared" si="6"/>
        <v>6593.7690626692183</v>
      </c>
      <c r="N56" s="16">
        <f t="shared" si="7"/>
        <v>13143.284641696362</v>
      </c>
      <c r="O56" s="16">
        <f t="shared" si="8"/>
        <v>87710.404578593225</v>
      </c>
      <c r="P56" s="16">
        <f t="shared" si="9"/>
        <v>13143.284641696362</v>
      </c>
      <c r="Q56" s="24">
        <f t="shared" si="10"/>
        <v>10620.83607409807</v>
      </c>
      <c r="R56" s="24">
        <f t="shared" si="11"/>
        <v>263086.96025213762</v>
      </c>
      <c r="S56" s="16">
        <f t="shared" si="12"/>
        <v>442534.83642075292</v>
      </c>
      <c r="T56" s="16">
        <f t="shared" si="13"/>
        <v>442534.83642075292</v>
      </c>
      <c r="AA56" s="26"/>
      <c r="AB56" s="26"/>
    </row>
    <row r="57" spans="1:35" x14ac:dyDescent="0.25">
      <c r="A57" s="2">
        <v>18</v>
      </c>
      <c r="B57" s="6" t="s">
        <v>50</v>
      </c>
      <c r="C57" s="7" t="s">
        <v>188</v>
      </c>
      <c r="D57" s="26">
        <v>17.410999410288699</v>
      </c>
      <c r="E57" s="26">
        <v>1.44697262366059</v>
      </c>
      <c r="F57" s="45">
        <v>137.14961778617385</v>
      </c>
      <c r="G57" s="12">
        <f t="shared" si="3"/>
        <v>18.857972033949288</v>
      </c>
      <c r="H57" s="12">
        <f t="shared" si="0"/>
        <v>13.714961778617386</v>
      </c>
      <c r="I57" s="13">
        <f t="shared" si="1"/>
        <v>137.14961778617385</v>
      </c>
      <c r="J57" s="4" t="str">
        <f t="shared" si="2"/>
        <v>JA</v>
      </c>
      <c r="K57" s="37">
        <f t="shared" si="4"/>
        <v>1280</v>
      </c>
      <c r="L57" s="16">
        <f t="shared" si="5"/>
        <v>19135.114673526976</v>
      </c>
      <c r="M57" s="16">
        <f t="shared" si="6"/>
        <v>2615.7175104179078</v>
      </c>
      <c r="N57" s="16">
        <f t="shared" si="7"/>
        <v>5213.8798697591856</v>
      </c>
      <c r="O57" s="16">
        <f t="shared" si="8"/>
        <v>34794.309433881157</v>
      </c>
      <c r="P57" s="16">
        <f t="shared" si="9"/>
        <v>5213.8798697591856</v>
      </c>
      <c r="Q57" s="24">
        <f t="shared" si="10"/>
        <v>4213.2362583912609</v>
      </c>
      <c r="R57" s="24">
        <f t="shared" si="11"/>
        <v>104365.37315056685</v>
      </c>
      <c r="S57" s="16">
        <f t="shared" si="12"/>
        <v>175551.51076630253</v>
      </c>
      <c r="T57" s="16">
        <f t="shared" si="13"/>
        <v>175551.51076630253</v>
      </c>
      <c r="AA57" s="26"/>
      <c r="AB57" s="26"/>
    </row>
    <row r="58" spans="1:35" x14ac:dyDescent="0.25">
      <c r="A58" s="2">
        <v>18</v>
      </c>
      <c r="B58" s="6" t="s">
        <v>51</v>
      </c>
      <c r="C58" s="7" t="s">
        <v>189</v>
      </c>
      <c r="D58" s="26">
        <v>9.1765834284768104</v>
      </c>
      <c r="E58" s="26">
        <v>0.72624745652038303</v>
      </c>
      <c r="F58" s="45">
        <v>85.947790498999396</v>
      </c>
      <c r="G58" s="12">
        <f t="shared" si="3"/>
        <v>9.9028308849971936</v>
      </c>
      <c r="H58" s="12">
        <f t="shared" si="0"/>
        <v>8.5947790498999392</v>
      </c>
      <c r="I58" s="13">
        <f t="shared" si="1"/>
        <v>85.947790498999396</v>
      </c>
      <c r="J58" s="4" t="str">
        <f t="shared" si="2"/>
        <v>JA</v>
      </c>
      <c r="K58" s="37">
        <f t="shared" si="4"/>
        <v>1280</v>
      </c>
      <c r="L58" s="16">
        <f t="shared" si="5"/>
        <v>11991.435730420395</v>
      </c>
      <c r="M58" s="16">
        <f t="shared" si="6"/>
        <v>1639.1962603969164</v>
      </c>
      <c r="N58" s="16">
        <f t="shared" si="7"/>
        <v>3267.3912036099609</v>
      </c>
      <c r="O58" s="16">
        <f t="shared" si="8"/>
        <v>21804.610658434147</v>
      </c>
      <c r="P58" s="16">
        <f t="shared" si="9"/>
        <v>3267.3912036099609</v>
      </c>
      <c r="Q58" s="24">
        <f t="shared" si="10"/>
        <v>2640.3161241292614</v>
      </c>
      <c r="R58" s="24">
        <f t="shared" si="11"/>
        <v>65402.830658118583</v>
      </c>
      <c r="S58" s="16">
        <f t="shared" si="12"/>
        <v>110013.17183871922</v>
      </c>
      <c r="T58" s="16">
        <f t="shared" si="13"/>
        <v>110013.17183871922</v>
      </c>
      <c r="AA58" s="26"/>
      <c r="AB58" s="26"/>
    </row>
    <row r="59" spans="1:35" x14ac:dyDescent="0.25">
      <c r="A59" s="2">
        <v>18</v>
      </c>
      <c r="B59" s="6" t="s">
        <v>52</v>
      </c>
      <c r="C59" s="7" t="s">
        <v>190</v>
      </c>
      <c r="D59" s="26">
        <v>11.9963474540191</v>
      </c>
      <c r="E59" s="26">
        <v>1.8811893109775499</v>
      </c>
      <c r="F59" s="45">
        <v>49.704382563079719</v>
      </c>
      <c r="G59" s="12">
        <f t="shared" si="3"/>
        <v>13.87753676499665</v>
      </c>
      <c r="H59" s="12">
        <f t="shared" si="0"/>
        <v>4.9704382563079719</v>
      </c>
      <c r="I59" s="13">
        <f t="shared" si="1"/>
        <v>49.704382563079719</v>
      </c>
      <c r="J59" s="4" t="str">
        <f t="shared" si="2"/>
        <v>JA</v>
      </c>
      <c r="K59" s="37">
        <f t="shared" si="4"/>
        <v>1280</v>
      </c>
      <c r="L59" s="16">
        <f t="shared" si="5"/>
        <v>6934.7554552008824</v>
      </c>
      <c r="M59" s="16">
        <f t="shared" si="6"/>
        <v>947.96198424305635</v>
      </c>
      <c r="N59" s="16">
        <f t="shared" si="7"/>
        <v>1889.5618075180387</v>
      </c>
      <c r="O59" s="16">
        <f t="shared" si="8"/>
        <v>12609.803038723072</v>
      </c>
      <c r="P59" s="16">
        <f t="shared" si="9"/>
        <v>1889.5618075180387</v>
      </c>
      <c r="Q59" s="24">
        <f t="shared" si="10"/>
        <v>1526.918632337809</v>
      </c>
      <c r="R59" s="24">
        <f t="shared" si="11"/>
        <v>37823.046955201142</v>
      </c>
      <c r="S59" s="16">
        <f t="shared" si="12"/>
        <v>63621.60968074204</v>
      </c>
      <c r="T59" s="16">
        <f t="shared" si="13"/>
        <v>63621.60968074204</v>
      </c>
      <c r="AA59" s="26"/>
      <c r="AB59" s="26"/>
    </row>
    <row r="60" spans="1:35" x14ac:dyDescent="0.25">
      <c r="A60" s="2">
        <v>18</v>
      </c>
      <c r="B60" s="6" t="s">
        <v>53</v>
      </c>
      <c r="C60" s="7" t="s">
        <v>191</v>
      </c>
      <c r="D60" s="26">
        <v>30.215210972837102</v>
      </c>
      <c r="E60" s="26">
        <v>4.7989069911006599</v>
      </c>
      <c r="F60" s="45">
        <v>133.18168315361802</v>
      </c>
      <c r="G60" s="12">
        <f t="shared" si="3"/>
        <v>35.014117963937764</v>
      </c>
      <c r="H60" s="12">
        <f t="shared" si="0"/>
        <v>13.318168315361802</v>
      </c>
      <c r="I60" s="13">
        <f t="shared" si="1"/>
        <v>133.18168315361802</v>
      </c>
      <c r="J60" s="4" t="str">
        <f t="shared" si="2"/>
        <v>JA</v>
      </c>
      <c r="K60" s="37">
        <f t="shared" si="4"/>
        <v>1280</v>
      </c>
      <c r="L60" s="16">
        <f t="shared" si="5"/>
        <v>18581.508433592786</v>
      </c>
      <c r="M60" s="16">
        <f t="shared" si="6"/>
        <v>2540.0410611058028</v>
      </c>
      <c r="N60" s="16">
        <f t="shared" si="7"/>
        <v>5063.0348667679427</v>
      </c>
      <c r="O60" s="16">
        <f t="shared" si="8"/>
        <v>33787.660289340274</v>
      </c>
      <c r="P60" s="16">
        <f t="shared" si="9"/>
        <v>5063.0348667679427</v>
      </c>
      <c r="Q60" s="24">
        <f t="shared" si="10"/>
        <v>4091.3413064791457</v>
      </c>
      <c r="R60" s="24">
        <f t="shared" si="11"/>
        <v>101345.93361257717</v>
      </c>
      <c r="S60" s="16">
        <f t="shared" si="12"/>
        <v>170472.55443663106</v>
      </c>
      <c r="T60" s="16">
        <f t="shared" si="13"/>
        <v>170472.55443663106</v>
      </c>
      <c r="AA60" s="26"/>
      <c r="AB60" s="26"/>
    </row>
    <row r="61" spans="1:35" x14ac:dyDescent="0.25">
      <c r="A61" s="2">
        <v>18</v>
      </c>
      <c r="B61" s="6" t="s">
        <v>54</v>
      </c>
      <c r="C61" s="7" t="s">
        <v>192</v>
      </c>
      <c r="D61" s="26">
        <v>25.205032687023799</v>
      </c>
      <c r="E61" s="26">
        <v>2.7848026268080197</v>
      </c>
      <c r="F61" s="45">
        <v>201.98908845168785</v>
      </c>
      <c r="G61" s="12">
        <f t="shared" si="3"/>
        <v>27.989835313831819</v>
      </c>
      <c r="H61" s="12">
        <f t="shared" si="0"/>
        <v>20.198908845168788</v>
      </c>
      <c r="I61" s="13">
        <f t="shared" si="1"/>
        <v>201.98908845168785</v>
      </c>
      <c r="J61" s="4" t="str">
        <f t="shared" si="2"/>
        <v>JA</v>
      </c>
      <c r="K61" s="37">
        <f t="shared" si="4"/>
        <v>1040</v>
      </c>
      <c r="L61" s="16">
        <f t="shared" si="5"/>
        <v>22897.483066883335</v>
      </c>
      <c r="M61" s="16">
        <f t="shared" si="6"/>
        <v>3130.0229146473548</v>
      </c>
      <c r="N61" s="16">
        <f t="shared" si="7"/>
        <v>6239.0389640957346</v>
      </c>
      <c r="O61" s="16">
        <f t="shared" si="8"/>
        <v>41635.606824369512</v>
      </c>
      <c r="P61" s="16">
        <f t="shared" si="9"/>
        <v>6239.0389640957346</v>
      </c>
      <c r="Q61" s="24">
        <f t="shared" si="10"/>
        <v>5041.6476477541291</v>
      </c>
      <c r="R61" s="24">
        <f t="shared" si="11"/>
        <v>124885.81360790957</v>
      </c>
      <c r="S61" s="16">
        <f t="shared" si="12"/>
        <v>210068.65198975537</v>
      </c>
      <c r="T61" s="16">
        <f t="shared" si="13"/>
        <v>210068.65198975537</v>
      </c>
      <c r="AA61" s="26"/>
      <c r="AB61" s="26"/>
    </row>
    <row r="62" spans="1:35" x14ac:dyDescent="0.25">
      <c r="A62" s="2">
        <v>18</v>
      </c>
      <c r="B62" s="6" t="s">
        <v>55</v>
      </c>
      <c r="C62" s="7" t="s">
        <v>193</v>
      </c>
      <c r="D62" s="26">
        <v>38.0460447972495</v>
      </c>
      <c r="E62" s="26">
        <v>8.38303949861014</v>
      </c>
      <c r="F62" s="45">
        <v>863.58288183720731</v>
      </c>
      <c r="G62" s="12">
        <f t="shared" si="3"/>
        <v>46.429084295859639</v>
      </c>
      <c r="H62" s="12">
        <f t="shared" si="0"/>
        <v>86.358288183720731</v>
      </c>
      <c r="I62" s="13">
        <f t="shared" si="1"/>
        <v>464.29084295859639</v>
      </c>
      <c r="J62" s="4" t="str">
        <f t="shared" si="2"/>
        <v>Nei</v>
      </c>
      <c r="K62" s="37">
        <f t="shared" si="4"/>
        <v>1040</v>
      </c>
      <c r="L62" s="16">
        <f t="shared" si="5"/>
        <v>52632.009957786482</v>
      </c>
      <c r="M62" s="16">
        <f t="shared" si="6"/>
        <v>7194.650902486409</v>
      </c>
      <c r="N62" s="16">
        <f t="shared" si="7"/>
        <v>14341.015557305125</v>
      </c>
      <c r="O62" s="16">
        <f t="shared" si="8"/>
        <v>95703.342877369549</v>
      </c>
      <c r="P62" s="16">
        <f t="shared" si="9"/>
        <v>14341.015557305125</v>
      </c>
      <c r="Q62" s="24">
        <f t="shared" si="10"/>
        <v>11588.699440246566</v>
      </c>
      <c r="R62" s="24">
        <f t="shared" si="11"/>
        <v>287061.74238444096</v>
      </c>
      <c r="S62" s="16">
        <f t="shared" si="12"/>
        <v>482862.47667694022</v>
      </c>
      <c r="T62" s="16">
        <f t="shared" si="13"/>
        <v>482862.47667694022</v>
      </c>
      <c r="AA62" s="26"/>
      <c r="AB62" s="26"/>
    </row>
    <row r="63" spans="1:35" x14ac:dyDescent="0.25">
      <c r="A63" s="2">
        <v>18</v>
      </c>
      <c r="B63" s="6" t="s">
        <v>56</v>
      </c>
      <c r="C63" s="7" t="s">
        <v>194</v>
      </c>
      <c r="D63" s="26">
        <v>9.7949822788088294</v>
      </c>
      <c r="E63" s="26">
        <v>1.62562922247716</v>
      </c>
      <c r="F63" s="45">
        <v>729.87896506451955</v>
      </c>
      <c r="G63" s="12">
        <f t="shared" si="3"/>
        <v>11.42061150128599</v>
      </c>
      <c r="H63" s="12">
        <f t="shared" si="0"/>
        <v>72.98789650645196</v>
      </c>
      <c r="I63" s="13">
        <f t="shared" si="1"/>
        <v>114.2061150128599</v>
      </c>
      <c r="J63" s="4" t="str">
        <f t="shared" si="2"/>
        <v>Nei</v>
      </c>
      <c r="K63" s="37">
        <f t="shared" si="4"/>
        <v>1280</v>
      </c>
      <c r="L63" s="16">
        <f t="shared" si="5"/>
        <v>15934.037166594211</v>
      </c>
      <c r="M63" s="16">
        <f t="shared" si="6"/>
        <v>2178.1390255252641</v>
      </c>
      <c r="N63" s="16">
        <f t="shared" si="7"/>
        <v>4341.6596683288817</v>
      </c>
      <c r="O63" s="16">
        <f t="shared" si="8"/>
        <v>28973.634554302502</v>
      </c>
      <c r="P63" s="16">
        <f t="shared" si="9"/>
        <v>4341.6596683288817</v>
      </c>
      <c r="Q63" s="24">
        <f t="shared" si="10"/>
        <v>3508.4118531950558</v>
      </c>
      <c r="R63" s="24">
        <f t="shared" si="11"/>
        <v>86906.285280185868</v>
      </c>
      <c r="S63" s="16">
        <f t="shared" si="12"/>
        <v>146183.82721646066</v>
      </c>
      <c r="T63" s="16">
        <f t="shared" si="13"/>
        <v>146183.82721646066</v>
      </c>
      <c r="AA63" s="26"/>
      <c r="AB63" s="26"/>
    </row>
    <row r="64" spans="1:35" s="21" customFormat="1" ht="13" thickBot="1" x14ac:dyDescent="0.3">
      <c r="A64" s="2">
        <v>18</v>
      </c>
      <c r="B64" s="6" t="s">
        <v>57</v>
      </c>
      <c r="C64" s="7" t="s">
        <v>195</v>
      </c>
      <c r="D64" s="26">
        <v>22.054134393468303</v>
      </c>
      <c r="E64" s="26">
        <v>1.7616549137706601</v>
      </c>
      <c r="F64" s="45">
        <v>879.41795664866856</v>
      </c>
      <c r="G64" s="12">
        <f t="shared" si="3"/>
        <v>23.815789307238962</v>
      </c>
      <c r="H64" s="12">
        <f t="shared" si="0"/>
        <v>87.941795664866859</v>
      </c>
      <c r="I64" s="13">
        <f t="shared" si="1"/>
        <v>238.15789307238961</v>
      </c>
      <c r="J64" s="4" t="str">
        <f t="shared" si="2"/>
        <v>Nei</v>
      </c>
      <c r="K64" s="37">
        <f t="shared" si="4"/>
        <v>1040</v>
      </c>
      <c r="L64" s="16">
        <f t="shared" si="5"/>
        <v>26997.578758686086</v>
      </c>
      <c r="M64" s="16">
        <f t="shared" si="6"/>
        <v>3690.4947110497496</v>
      </c>
      <c r="N64" s="16">
        <f t="shared" si="7"/>
        <v>7356.2210012199703</v>
      </c>
      <c r="O64" s="16">
        <f t="shared" si="8"/>
        <v>49091.010183225524</v>
      </c>
      <c r="P64" s="16">
        <f t="shared" si="9"/>
        <v>7356.2210012199703</v>
      </c>
      <c r="Q64" s="24">
        <f t="shared" si="10"/>
        <v>5944.4210110868453</v>
      </c>
      <c r="R64" s="24">
        <f t="shared" si="11"/>
        <v>147248.26212879707</v>
      </c>
      <c r="S64" s="16">
        <f t="shared" si="12"/>
        <v>247684.2087952852</v>
      </c>
      <c r="T64" s="16">
        <f t="shared" si="13"/>
        <v>247684.2087952852</v>
      </c>
      <c r="U64"/>
      <c r="V64" s="26"/>
      <c r="W64" s="26"/>
      <c r="X64" s="33"/>
      <c r="Y64"/>
      <c r="Z64"/>
      <c r="AA64" s="26"/>
      <c r="AB64" s="26"/>
      <c r="AC64"/>
      <c r="AD64"/>
      <c r="AE64"/>
      <c r="AF64"/>
      <c r="AG64"/>
      <c r="AH64"/>
      <c r="AI64"/>
    </row>
    <row r="65" spans="1:28" x14ac:dyDescent="0.25">
      <c r="A65" s="2">
        <v>18</v>
      </c>
      <c r="B65" s="6" t="s">
        <v>58</v>
      </c>
      <c r="C65" s="4" t="s">
        <v>196</v>
      </c>
      <c r="D65" s="26">
        <v>21.3473891912864</v>
      </c>
      <c r="E65" s="26">
        <v>1.8387966188517102</v>
      </c>
      <c r="F65" s="45">
        <v>192.55466217206299</v>
      </c>
      <c r="G65" s="12">
        <f t="shared" si="3"/>
        <v>23.18618581013811</v>
      </c>
      <c r="H65" s="12">
        <f t="shared" si="0"/>
        <v>19.255466217206301</v>
      </c>
      <c r="I65" s="13">
        <f t="shared" si="1"/>
        <v>192.55466217206299</v>
      </c>
      <c r="J65" s="4" t="str">
        <f t="shared" si="2"/>
        <v>JA</v>
      </c>
      <c r="K65" s="37">
        <f t="shared" si="4"/>
        <v>1280</v>
      </c>
      <c r="L65" s="16">
        <f t="shared" si="5"/>
        <v>22672</v>
      </c>
      <c r="M65" s="16">
        <f t="shared" si="6"/>
        <v>3099.2</v>
      </c>
      <c r="N65" s="16">
        <f t="shared" si="7"/>
        <v>6177.6</v>
      </c>
      <c r="O65" s="16">
        <f t="shared" si="8"/>
        <v>41225.599999999999</v>
      </c>
      <c r="P65" s="16">
        <f t="shared" si="9"/>
        <v>6177.6</v>
      </c>
      <c r="Q65" s="24">
        <f t="shared" si="10"/>
        <v>4992</v>
      </c>
      <c r="R65" s="24">
        <f t="shared" si="11"/>
        <v>123656</v>
      </c>
      <c r="S65" s="16">
        <f t="shared" si="12"/>
        <v>246469.96758024063</v>
      </c>
      <c r="T65" s="16">
        <f t="shared" si="13"/>
        <v>208000</v>
      </c>
      <c r="AA65" s="26"/>
      <c r="AB65" s="26"/>
    </row>
    <row r="66" spans="1:28" x14ac:dyDescent="0.25">
      <c r="A66" s="2">
        <v>18</v>
      </c>
      <c r="B66" s="6" t="s">
        <v>59</v>
      </c>
      <c r="C66" s="4" t="s">
        <v>197</v>
      </c>
      <c r="D66" s="26">
        <v>15.9090457128585</v>
      </c>
      <c r="E66" s="26">
        <v>1.95092959707311</v>
      </c>
      <c r="F66" s="45">
        <v>120.75815847801798</v>
      </c>
      <c r="G66" s="12">
        <f t="shared" si="3"/>
        <v>17.85997530993161</v>
      </c>
      <c r="H66" s="12">
        <f t="shared" ref="H66:H124" si="14">F66*0.1</f>
        <v>12.075815847801799</v>
      </c>
      <c r="I66" s="13">
        <f t="shared" ref="I66:I124" si="15">IF(G66&gt;=H66,F66,G66*10)</f>
        <v>120.75815847801798</v>
      </c>
      <c r="J66" s="4" t="str">
        <f t="shared" ref="J66:J124" si="16">IF(G66&gt;=H66,"JA","Nei")</f>
        <v>JA</v>
      </c>
      <c r="K66" s="37">
        <f t="shared" si="4"/>
        <v>1280</v>
      </c>
      <c r="L66" s="16">
        <f t="shared" si="5"/>
        <v>16848.17827085307</v>
      </c>
      <c r="M66" s="16">
        <f t="shared" si="6"/>
        <v>2303.099598492759</v>
      </c>
      <c r="N66" s="16">
        <f t="shared" si="7"/>
        <v>4590.7421527003316</v>
      </c>
      <c r="O66" s="16">
        <f t="shared" si="8"/>
        <v>30635.861773239249</v>
      </c>
      <c r="P66" s="16">
        <f t="shared" si="9"/>
        <v>4590.7421527003316</v>
      </c>
      <c r="Q66" s="24">
        <f t="shared" si="10"/>
        <v>3709.6906284447123</v>
      </c>
      <c r="R66" s="24">
        <f t="shared" si="11"/>
        <v>91892.128275432566</v>
      </c>
      <c r="S66" s="16">
        <f t="shared" si="12"/>
        <v>154570.44285186302</v>
      </c>
      <c r="T66" s="16">
        <f t="shared" si="13"/>
        <v>154570.44285186302</v>
      </c>
      <c r="AA66" s="26"/>
      <c r="AB66" s="26"/>
    </row>
    <row r="67" spans="1:28" x14ac:dyDescent="0.25">
      <c r="A67" s="2">
        <v>18</v>
      </c>
      <c r="B67" s="6" t="s">
        <v>60</v>
      </c>
      <c r="C67" s="4" t="s">
        <v>198</v>
      </c>
      <c r="D67" s="26">
        <v>24.416250350326003</v>
      </c>
      <c r="E67" s="26">
        <v>4.47924209425502</v>
      </c>
      <c r="F67" s="45">
        <v>369.15709956548397</v>
      </c>
      <c r="G67" s="12">
        <f t="shared" ref="G67:G125" si="17">(D67+E67)</f>
        <v>28.895492444581024</v>
      </c>
      <c r="H67" s="12">
        <f t="shared" si="14"/>
        <v>36.915709956548397</v>
      </c>
      <c r="I67" s="13">
        <f t="shared" si="15"/>
        <v>288.95492444581021</v>
      </c>
      <c r="J67" s="4" t="str">
        <f t="shared" si="16"/>
        <v>Nei</v>
      </c>
      <c r="K67" s="37">
        <f t="shared" ref="K67:K130" si="18">IF(I67&gt;200,1040,1280)</f>
        <v>1040</v>
      </c>
      <c r="L67" s="16">
        <f t="shared" ref="L67:L130" si="19">T67*0.109</f>
        <v>32755.930235177046</v>
      </c>
      <c r="M67" s="16">
        <f t="shared" ref="M67:M130" si="20">T67*0.0149</f>
        <v>4477.6455092122751</v>
      </c>
      <c r="N67" s="16">
        <f t="shared" ref="N67:N130" si="21">T67*0.0297</f>
        <v>8925.2397062821856</v>
      </c>
      <c r="O67" s="16">
        <f t="shared" ref="O67:O130" si="22">T67*0.1982</f>
        <v>59561.700666165962</v>
      </c>
      <c r="P67" s="16">
        <f t="shared" ref="P67:P130" si="23">T67*0.0297</f>
        <v>8925.2397062821856</v>
      </c>
      <c r="Q67" s="24">
        <f t="shared" ref="Q67:Q130" si="24">T67*0.024</f>
        <v>7212.314914167423</v>
      </c>
      <c r="R67" s="24">
        <f t="shared" ref="R67:R130" si="25">T67*0.5945</f>
        <v>178655.05068635553</v>
      </c>
      <c r="S67" s="16">
        <f t="shared" ref="S67:S130" si="26">K67*I67</f>
        <v>300513.12142364262</v>
      </c>
      <c r="T67" s="16">
        <f t="shared" ref="T67:T130" si="27">IF(K67=1040,IF(K67*I67&gt;1163000,1163000,K67*I67),IF(K67*I67&gt;208000,208000,K67*I67))</f>
        <v>300513.12142364262</v>
      </c>
      <c r="AA67" s="26"/>
      <c r="AB67" s="26"/>
    </row>
    <row r="68" spans="1:28" x14ac:dyDescent="0.25">
      <c r="A68" s="2">
        <v>18</v>
      </c>
      <c r="B68" s="6" t="s">
        <v>61</v>
      </c>
      <c r="C68" s="4" t="s">
        <v>199</v>
      </c>
      <c r="D68" s="26">
        <v>32.736524478171297</v>
      </c>
      <c r="E68" s="26">
        <v>15.0658951599953</v>
      </c>
      <c r="F68" s="45">
        <v>1429.4654403118325</v>
      </c>
      <c r="G68" s="12">
        <f t="shared" si="17"/>
        <v>47.802419638166597</v>
      </c>
      <c r="H68" s="12">
        <f t="shared" si="14"/>
        <v>142.94654403118327</v>
      </c>
      <c r="I68" s="13">
        <f t="shared" si="15"/>
        <v>478.024196381666</v>
      </c>
      <c r="J68" s="4" t="str">
        <f t="shared" si="16"/>
        <v>Nei</v>
      </c>
      <c r="K68" s="37">
        <f t="shared" si="18"/>
        <v>1040</v>
      </c>
      <c r="L68" s="16">
        <f t="shared" si="19"/>
        <v>54188.822901825661</v>
      </c>
      <c r="M68" s="16">
        <f t="shared" si="20"/>
        <v>7407.462947130296</v>
      </c>
      <c r="N68" s="16">
        <f t="shared" si="21"/>
        <v>14765.2113778369</v>
      </c>
      <c r="O68" s="16">
        <f t="shared" si="22"/>
        <v>98534.171551760039</v>
      </c>
      <c r="P68" s="16">
        <f t="shared" si="23"/>
        <v>14765.2113778369</v>
      </c>
      <c r="Q68" s="24">
        <f t="shared" si="24"/>
        <v>11931.483941686383</v>
      </c>
      <c r="R68" s="24">
        <f t="shared" si="25"/>
        <v>295552.80013885646</v>
      </c>
      <c r="S68" s="16">
        <f t="shared" si="26"/>
        <v>497145.16423693264</v>
      </c>
      <c r="T68" s="16">
        <f t="shared" si="27"/>
        <v>497145.16423693264</v>
      </c>
      <c r="AA68" s="26"/>
      <c r="AB68" s="26"/>
    </row>
    <row r="69" spans="1:28" x14ac:dyDescent="0.25">
      <c r="A69" s="2">
        <v>18</v>
      </c>
      <c r="B69" s="6" t="s">
        <v>62</v>
      </c>
      <c r="C69" s="4" t="s">
        <v>200</v>
      </c>
      <c r="D69" s="26">
        <v>11.044523504160599</v>
      </c>
      <c r="E69" s="26">
        <v>2.2958087694516403</v>
      </c>
      <c r="F69" s="45">
        <v>185.40239465426694</v>
      </c>
      <c r="G69" s="12">
        <f t="shared" si="17"/>
        <v>13.34033227361224</v>
      </c>
      <c r="H69" s="12">
        <f t="shared" si="14"/>
        <v>18.540239465426694</v>
      </c>
      <c r="I69" s="13">
        <f t="shared" si="15"/>
        <v>133.40332273612239</v>
      </c>
      <c r="J69" s="4" t="str">
        <f t="shared" si="16"/>
        <v>Nei</v>
      </c>
      <c r="K69" s="37">
        <f t="shared" si="18"/>
        <v>1280</v>
      </c>
      <c r="L69" s="16">
        <f t="shared" si="19"/>
        <v>18612.431588143794</v>
      </c>
      <c r="M69" s="16">
        <f t="shared" si="20"/>
        <v>2544.2681712233261</v>
      </c>
      <c r="N69" s="16">
        <f t="shared" si="21"/>
        <v>5071.4607171364287</v>
      </c>
      <c r="O69" s="16">
        <f t="shared" si="22"/>
        <v>33843.889364863302</v>
      </c>
      <c r="P69" s="16">
        <f t="shared" si="23"/>
        <v>5071.4607171364287</v>
      </c>
      <c r="Q69" s="24">
        <f t="shared" si="24"/>
        <v>4098.1500744536797</v>
      </c>
      <c r="R69" s="24">
        <f t="shared" si="25"/>
        <v>101514.5924692797</v>
      </c>
      <c r="S69" s="16">
        <f t="shared" si="26"/>
        <v>170756.25310223666</v>
      </c>
      <c r="T69" s="16">
        <f t="shared" si="27"/>
        <v>170756.25310223666</v>
      </c>
      <c r="AA69" s="26"/>
      <c r="AB69" s="26"/>
    </row>
    <row r="70" spans="1:28" x14ac:dyDescent="0.25">
      <c r="A70" s="2">
        <v>18</v>
      </c>
      <c r="B70" s="6" t="s">
        <v>63</v>
      </c>
      <c r="C70" s="4" t="s">
        <v>201</v>
      </c>
      <c r="D70" s="26">
        <v>0.69241412303404692</v>
      </c>
      <c r="E70" s="26">
        <v>0.39916849583920599</v>
      </c>
      <c r="F70" s="45">
        <v>16.514477484826802</v>
      </c>
      <c r="G70" s="12">
        <f t="shared" si="17"/>
        <v>1.0915826188732529</v>
      </c>
      <c r="H70" s="12">
        <f t="shared" si="14"/>
        <v>1.6514477484826804</v>
      </c>
      <c r="I70" s="13">
        <f t="shared" si="15"/>
        <v>10.915826188732529</v>
      </c>
      <c r="J70" s="4" t="str">
        <f t="shared" si="16"/>
        <v>Nei</v>
      </c>
      <c r="K70" s="37">
        <f t="shared" si="18"/>
        <v>1280</v>
      </c>
      <c r="L70" s="16">
        <f t="shared" si="19"/>
        <v>1522.9760698519626</v>
      </c>
      <c r="M70" s="16">
        <f t="shared" si="20"/>
        <v>208.18663707150679</v>
      </c>
      <c r="N70" s="16">
        <f t="shared" si="21"/>
        <v>414.97604839085585</v>
      </c>
      <c r="O70" s="16">
        <f t="shared" si="22"/>
        <v>2769.3014407766877</v>
      </c>
      <c r="P70" s="16">
        <f t="shared" si="23"/>
        <v>414.97604839085585</v>
      </c>
      <c r="Q70" s="24">
        <f t="shared" si="24"/>
        <v>335.33418051786333</v>
      </c>
      <c r="R70" s="24">
        <f t="shared" si="25"/>
        <v>8306.5070965779069</v>
      </c>
      <c r="S70" s="16">
        <f t="shared" si="26"/>
        <v>13972.257521577638</v>
      </c>
      <c r="T70" s="16">
        <f t="shared" si="27"/>
        <v>13972.257521577638</v>
      </c>
      <c r="AA70" s="26"/>
      <c r="AB70" s="26"/>
    </row>
    <row r="71" spans="1:28" x14ac:dyDescent="0.25">
      <c r="A71" s="2">
        <v>18</v>
      </c>
      <c r="B71" s="6" t="s">
        <v>64</v>
      </c>
      <c r="C71" s="4" t="s">
        <v>202</v>
      </c>
      <c r="D71" s="26">
        <v>10.6323381624057</v>
      </c>
      <c r="E71" s="26">
        <v>1.6292348335309998</v>
      </c>
      <c r="F71" s="45">
        <v>282.13484007147542</v>
      </c>
      <c r="G71" s="12">
        <f t="shared" si="17"/>
        <v>12.261572995936699</v>
      </c>
      <c r="H71" s="12">
        <f t="shared" si="14"/>
        <v>28.213484007147542</v>
      </c>
      <c r="I71" s="13">
        <f t="shared" si="15"/>
        <v>122.615729959367</v>
      </c>
      <c r="J71" s="4" t="str">
        <f t="shared" si="16"/>
        <v>Nei</v>
      </c>
      <c r="K71" s="37">
        <f t="shared" si="18"/>
        <v>1280</v>
      </c>
      <c r="L71" s="16">
        <f t="shared" si="19"/>
        <v>17107.346643930883</v>
      </c>
      <c r="M71" s="16">
        <f t="shared" si="20"/>
        <v>2338.5272017850471</v>
      </c>
      <c r="N71" s="16">
        <f t="shared" si="21"/>
        <v>4661.3595901352955</v>
      </c>
      <c r="O71" s="16">
        <f t="shared" si="22"/>
        <v>31107.120227771567</v>
      </c>
      <c r="P71" s="16">
        <f t="shared" si="23"/>
        <v>4661.3595901352955</v>
      </c>
      <c r="Q71" s="24">
        <f t="shared" si="24"/>
        <v>3766.7552243517539</v>
      </c>
      <c r="R71" s="24">
        <f t="shared" si="25"/>
        <v>93305.665869879915</v>
      </c>
      <c r="S71" s="16">
        <f t="shared" si="26"/>
        <v>156948.13434798975</v>
      </c>
      <c r="T71" s="16">
        <f t="shared" si="27"/>
        <v>156948.13434798975</v>
      </c>
      <c r="AA71" s="26"/>
      <c r="AB71" s="26"/>
    </row>
    <row r="72" spans="1:28" x14ac:dyDescent="0.25">
      <c r="A72" s="2">
        <v>18</v>
      </c>
      <c r="B72" s="6" t="s">
        <v>65</v>
      </c>
      <c r="C72" s="4" t="s">
        <v>203</v>
      </c>
      <c r="D72" s="26">
        <v>18.623749911343399</v>
      </c>
      <c r="E72" s="26">
        <v>6.3389446843595003</v>
      </c>
      <c r="F72" s="45">
        <v>370.81432107314487</v>
      </c>
      <c r="G72" s="12">
        <f t="shared" si="17"/>
        <v>24.962694595702899</v>
      </c>
      <c r="H72" s="12">
        <f t="shared" si="14"/>
        <v>37.081432107314491</v>
      </c>
      <c r="I72" s="13">
        <f t="shared" si="15"/>
        <v>249.62694595702899</v>
      </c>
      <c r="J72" s="4" t="str">
        <f t="shared" si="16"/>
        <v>Nei</v>
      </c>
      <c r="K72" s="37">
        <f t="shared" si="18"/>
        <v>1040</v>
      </c>
      <c r="L72" s="16">
        <f t="shared" si="19"/>
        <v>28297.710593688807</v>
      </c>
      <c r="M72" s="16">
        <f t="shared" si="20"/>
        <v>3868.2191545501214</v>
      </c>
      <c r="N72" s="16">
        <f t="shared" si="21"/>
        <v>7710.4771067207112</v>
      </c>
      <c r="O72" s="16">
        <f t="shared" si="22"/>
        <v>51455.103116230464</v>
      </c>
      <c r="P72" s="16">
        <f t="shared" si="23"/>
        <v>7710.4771067207112</v>
      </c>
      <c r="Q72" s="24">
        <f t="shared" si="24"/>
        <v>6230.688571087444</v>
      </c>
      <c r="R72" s="24">
        <f t="shared" si="25"/>
        <v>154339.34814631188</v>
      </c>
      <c r="S72" s="16">
        <f t="shared" si="26"/>
        <v>259612.02379531015</v>
      </c>
      <c r="T72" s="16">
        <f t="shared" si="27"/>
        <v>259612.02379531015</v>
      </c>
      <c r="AA72" s="26"/>
      <c r="AB72" s="26"/>
    </row>
    <row r="73" spans="1:28" x14ac:dyDescent="0.25">
      <c r="A73" s="2">
        <v>18</v>
      </c>
      <c r="B73" s="6" t="s">
        <v>66</v>
      </c>
      <c r="C73" s="4" t="s">
        <v>204</v>
      </c>
      <c r="D73" s="26">
        <v>14.821091818762699</v>
      </c>
      <c r="E73" s="26">
        <v>3.3874748010478299</v>
      </c>
      <c r="F73" s="45">
        <v>320.96457469424479</v>
      </c>
      <c r="G73" s="12">
        <f t="shared" si="17"/>
        <v>18.208566619810529</v>
      </c>
      <c r="H73" s="12">
        <f t="shared" si="14"/>
        <v>32.096457469424479</v>
      </c>
      <c r="I73" s="13">
        <f t="shared" si="15"/>
        <v>182.08566619810529</v>
      </c>
      <c r="J73" s="4" t="str">
        <f t="shared" si="16"/>
        <v>Nei</v>
      </c>
      <c r="K73" s="37">
        <f t="shared" si="18"/>
        <v>1280</v>
      </c>
      <c r="L73" s="16">
        <f t="shared" si="19"/>
        <v>22672</v>
      </c>
      <c r="M73" s="16">
        <f t="shared" si="20"/>
        <v>3099.2</v>
      </c>
      <c r="N73" s="16">
        <f t="shared" si="21"/>
        <v>6177.6</v>
      </c>
      <c r="O73" s="16">
        <f t="shared" si="22"/>
        <v>41225.599999999999</v>
      </c>
      <c r="P73" s="16">
        <f t="shared" si="23"/>
        <v>6177.6</v>
      </c>
      <c r="Q73" s="24">
        <f t="shared" si="24"/>
        <v>4992</v>
      </c>
      <c r="R73" s="24">
        <f t="shared" si="25"/>
        <v>123656</v>
      </c>
      <c r="S73" s="16">
        <f t="shared" si="26"/>
        <v>233069.65273357477</v>
      </c>
      <c r="T73" s="16">
        <f t="shared" si="27"/>
        <v>208000</v>
      </c>
      <c r="AA73" s="26"/>
      <c r="AB73" s="26"/>
    </row>
    <row r="74" spans="1:28" x14ac:dyDescent="0.25">
      <c r="A74" s="2">
        <v>18</v>
      </c>
      <c r="B74" s="6" t="s">
        <v>67</v>
      </c>
      <c r="C74" s="4" t="s">
        <v>205</v>
      </c>
      <c r="D74" s="26">
        <v>11.9234623071998</v>
      </c>
      <c r="E74" s="26">
        <v>1.7600914902874101</v>
      </c>
      <c r="F74" s="45">
        <v>359.23934948904707</v>
      </c>
      <c r="G74" s="12">
        <f t="shared" si="17"/>
        <v>13.68355379748721</v>
      </c>
      <c r="H74" s="12">
        <f t="shared" si="14"/>
        <v>35.923934948904709</v>
      </c>
      <c r="I74" s="13">
        <f t="shared" si="15"/>
        <v>136.8355379748721</v>
      </c>
      <c r="J74" s="4" t="str">
        <f t="shared" si="16"/>
        <v>Nei</v>
      </c>
      <c r="K74" s="37">
        <f t="shared" si="18"/>
        <v>1280</v>
      </c>
      <c r="L74" s="16">
        <f t="shared" si="19"/>
        <v>19091.294258254155</v>
      </c>
      <c r="M74" s="16">
        <f t="shared" si="20"/>
        <v>2609.7273802567606</v>
      </c>
      <c r="N74" s="16">
        <f t="shared" si="21"/>
        <v>5201.9398116527373</v>
      </c>
      <c r="O74" s="16">
        <f t="shared" si="22"/>
        <v>34714.628642073149</v>
      </c>
      <c r="P74" s="16">
        <f t="shared" si="23"/>
        <v>5201.9398116527373</v>
      </c>
      <c r="Q74" s="24">
        <f t="shared" si="24"/>
        <v>4203.5877265880708</v>
      </c>
      <c r="R74" s="24">
        <f t="shared" si="25"/>
        <v>104126.37097735867</v>
      </c>
      <c r="S74" s="16">
        <f t="shared" si="26"/>
        <v>175149.48860783628</v>
      </c>
      <c r="T74" s="16">
        <f t="shared" si="27"/>
        <v>175149.48860783628</v>
      </c>
      <c r="AA74" s="26"/>
      <c r="AB74" s="26"/>
    </row>
    <row r="75" spans="1:28" x14ac:dyDescent="0.25">
      <c r="A75" s="2">
        <v>18</v>
      </c>
      <c r="B75" s="6" t="s">
        <v>68</v>
      </c>
      <c r="C75" s="4" t="s">
        <v>206</v>
      </c>
      <c r="D75" s="26">
        <v>14.126435021548399</v>
      </c>
      <c r="E75" s="26">
        <v>4.7809590847105499</v>
      </c>
      <c r="F75" s="45">
        <v>1319.8949531120406</v>
      </c>
      <c r="G75" s="12">
        <f t="shared" si="17"/>
        <v>18.907394106258948</v>
      </c>
      <c r="H75" s="12">
        <f t="shared" si="14"/>
        <v>131.98949531120408</v>
      </c>
      <c r="I75" s="13">
        <f t="shared" si="15"/>
        <v>189.07394106258948</v>
      </c>
      <c r="J75" s="4" t="str">
        <f t="shared" si="16"/>
        <v>Nei</v>
      </c>
      <c r="K75" s="37">
        <f t="shared" si="18"/>
        <v>1280</v>
      </c>
      <c r="L75" s="16">
        <f t="shared" si="19"/>
        <v>22672</v>
      </c>
      <c r="M75" s="16">
        <f t="shared" si="20"/>
        <v>3099.2</v>
      </c>
      <c r="N75" s="16">
        <f t="shared" si="21"/>
        <v>6177.6</v>
      </c>
      <c r="O75" s="16">
        <f t="shared" si="22"/>
        <v>41225.599999999999</v>
      </c>
      <c r="P75" s="16">
        <f t="shared" si="23"/>
        <v>6177.6</v>
      </c>
      <c r="Q75" s="24">
        <f t="shared" si="24"/>
        <v>4992</v>
      </c>
      <c r="R75" s="24">
        <f t="shared" si="25"/>
        <v>123656</v>
      </c>
      <c r="S75" s="16">
        <f t="shared" si="26"/>
        <v>242014.64456011454</v>
      </c>
      <c r="T75" s="16">
        <f t="shared" si="27"/>
        <v>208000</v>
      </c>
      <c r="AA75" s="26"/>
      <c r="AB75" s="26"/>
    </row>
    <row r="76" spans="1:28" x14ac:dyDescent="0.25">
      <c r="A76" s="2">
        <v>18</v>
      </c>
      <c r="B76" s="6" t="s">
        <v>69</v>
      </c>
      <c r="C76" s="4" t="s">
        <v>207</v>
      </c>
      <c r="D76" s="26">
        <v>20.014190517568498</v>
      </c>
      <c r="E76" s="26">
        <v>7.6137617946838301</v>
      </c>
      <c r="F76" s="45">
        <v>760.18762055165655</v>
      </c>
      <c r="G76" s="12">
        <f t="shared" si="17"/>
        <v>27.627952312252326</v>
      </c>
      <c r="H76" s="12">
        <f t="shared" si="14"/>
        <v>76.018762055165652</v>
      </c>
      <c r="I76" s="13">
        <f t="shared" si="15"/>
        <v>276.27952312252324</v>
      </c>
      <c r="J76" s="4" t="str">
        <f t="shared" si="16"/>
        <v>Nei</v>
      </c>
      <c r="K76" s="37">
        <f t="shared" si="18"/>
        <v>1040</v>
      </c>
      <c r="L76" s="16">
        <f t="shared" si="19"/>
        <v>31319.046741169237</v>
      </c>
      <c r="M76" s="16">
        <f t="shared" si="20"/>
        <v>4281.2274903066209</v>
      </c>
      <c r="N76" s="16">
        <f t="shared" si="21"/>
        <v>8533.7219102084982</v>
      </c>
      <c r="O76" s="16">
        <f t="shared" si="22"/>
        <v>56948.945542199472</v>
      </c>
      <c r="P76" s="16">
        <f t="shared" si="23"/>
        <v>8533.7219102084982</v>
      </c>
      <c r="Q76" s="24">
        <f t="shared" si="24"/>
        <v>6895.9368971381809</v>
      </c>
      <c r="R76" s="24">
        <f t="shared" si="25"/>
        <v>170818.1035561937</v>
      </c>
      <c r="S76" s="16">
        <f t="shared" si="26"/>
        <v>287330.70404742419</v>
      </c>
      <c r="T76" s="16">
        <f t="shared" si="27"/>
        <v>287330.70404742419</v>
      </c>
      <c r="AA76" s="26"/>
      <c r="AB76" s="26"/>
    </row>
    <row r="77" spans="1:28" x14ac:dyDescent="0.25">
      <c r="A77" s="2">
        <v>18</v>
      </c>
      <c r="B77" s="6" t="s">
        <v>70</v>
      </c>
      <c r="C77" s="4" t="s">
        <v>208</v>
      </c>
      <c r="D77" s="26">
        <v>8.6556754766036796</v>
      </c>
      <c r="E77" s="26">
        <v>2.4295219098669003</v>
      </c>
      <c r="F77" s="45">
        <v>641.13019813862752</v>
      </c>
      <c r="G77" s="12">
        <f t="shared" si="17"/>
        <v>11.085197386470579</v>
      </c>
      <c r="H77" s="12">
        <f t="shared" si="14"/>
        <v>64.113019813862749</v>
      </c>
      <c r="I77" s="13">
        <f t="shared" si="15"/>
        <v>110.8519738647058</v>
      </c>
      <c r="J77" s="4" t="str">
        <f t="shared" si="16"/>
        <v>Nei</v>
      </c>
      <c r="K77" s="37">
        <f t="shared" si="18"/>
        <v>1280</v>
      </c>
      <c r="L77" s="16">
        <f t="shared" si="19"/>
        <v>15466.067393603753</v>
      </c>
      <c r="M77" s="16">
        <f t="shared" si="20"/>
        <v>2114.1688455476688</v>
      </c>
      <c r="N77" s="16">
        <f t="shared" si="21"/>
        <v>4214.1486384406553</v>
      </c>
      <c r="O77" s="16">
        <f t="shared" si="22"/>
        <v>28122.702361580399</v>
      </c>
      <c r="P77" s="16">
        <f t="shared" si="23"/>
        <v>4214.1486384406553</v>
      </c>
      <c r="Q77" s="24">
        <f t="shared" si="24"/>
        <v>3405.3726371237622</v>
      </c>
      <c r="R77" s="24">
        <f t="shared" si="25"/>
        <v>84353.918032086527</v>
      </c>
      <c r="S77" s="16">
        <f t="shared" si="26"/>
        <v>141890.52654682341</v>
      </c>
      <c r="T77" s="16">
        <f t="shared" si="27"/>
        <v>141890.52654682341</v>
      </c>
      <c r="AA77" s="26"/>
      <c r="AB77" s="26"/>
    </row>
    <row r="78" spans="1:28" x14ac:dyDescent="0.25">
      <c r="A78" s="2">
        <v>18</v>
      </c>
      <c r="B78" s="6" t="s">
        <v>71</v>
      </c>
      <c r="C78" s="4" t="s">
        <v>209</v>
      </c>
      <c r="D78" s="26">
        <v>33.215126295925899</v>
      </c>
      <c r="E78" s="26">
        <v>3.16808213870135</v>
      </c>
      <c r="F78" s="45">
        <v>400.36415332855682</v>
      </c>
      <c r="G78" s="12">
        <f t="shared" si="17"/>
        <v>36.38320843462725</v>
      </c>
      <c r="H78" s="12">
        <f t="shared" si="14"/>
        <v>40.036415332855682</v>
      </c>
      <c r="I78" s="13">
        <f t="shared" si="15"/>
        <v>363.8320843462725</v>
      </c>
      <c r="J78" s="4" t="str">
        <f t="shared" si="16"/>
        <v>Nei</v>
      </c>
      <c r="K78" s="37">
        <f t="shared" si="18"/>
        <v>1040</v>
      </c>
      <c r="L78" s="16">
        <f t="shared" si="19"/>
        <v>41244.005081493451</v>
      </c>
      <c r="M78" s="16">
        <f t="shared" si="20"/>
        <v>5637.941979029838</v>
      </c>
      <c r="N78" s="16">
        <f t="shared" si="21"/>
        <v>11238.045421287665</v>
      </c>
      <c r="O78" s="16">
        <f t="shared" si="22"/>
        <v>74995.979882128449</v>
      </c>
      <c r="P78" s="16">
        <f t="shared" si="23"/>
        <v>11238.045421287665</v>
      </c>
      <c r="Q78" s="24">
        <f t="shared" si="24"/>
        <v>9081.2488252829608</v>
      </c>
      <c r="R78" s="24">
        <f t="shared" si="25"/>
        <v>224950.10110961337</v>
      </c>
      <c r="S78" s="16">
        <f t="shared" si="26"/>
        <v>378385.36772012338</v>
      </c>
      <c r="T78" s="16">
        <f t="shared" si="27"/>
        <v>378385.36772012338</v>
      </c>
      <c r="AA78" s="26"/>
      <c r="AB78" s="26"/>
    </row>
    <row r="79" spans="1:28" x14ac:dyDescent="0.25">
      <c r="A79" s="2">
        <v>18</v>
      </c>
      <c r="B79" s="6" t="s">
        <v>72</v>
      </c>
      <c r="C79" s="4" t="s">
        <v>210</v>
      </c>
      <c r="D79" s="26">
        <v>6.8024481213135495</v>
      </c>
      <c r="E79" s="26">
        <v>1.9216521962230499</v>
      </c>
      <c r="F79" s="45">
        <v>306.54427430877541</v>
      </c>
      <c r="G79" s="12">
        <f t="shared" si="17"/>
        <v>8.7241003175365996</v>
      </c>
      <c r="H79" s="12">
        <f t="shared" si="14"/>
        <v>30.654427430877544</v>
      </c>
      <c r="I79" s="13">
        <f t="shared" si="15"/>
        <v>87.241003175365989</v>
      </c>
      <c r="J79" s="4" t="str">
        <f t="shared" si="16"/>
        <v>Nei</v>
      </c>
      <c r="K79" s="37">
        <f t="shared" si="18"/>
        <v>1280</v>
      </c>
      <c r="L79" s="16">
        <f t="shared" si="19"/>
        <v>12171.864763027064</v>
      </c>
      <c r="M79" s="16">
        <f t="shared" si="20"/>
        <v>1663.8604125605802</v>
      </c>
      <c r="N79" s="16">
        <f t="shared" si="21"/>
        <v>3316.5539767147138</v>
      </c>
      <c r="O79" s="16">
        <f t="shared" si="22"/>
        <v>22132.69354157765</v>
      </c>
      <c r="P79" s="16">
        <f t="shared" si="23"/>
        <v>3316.5539767147138</v>
      </c>
      <c r="Q79" s="24">
        <f t="shared" si="24"/>
        <v>2680.0436175472432</v>
      </c>
      <c r="R79" s="24">
        <f t="shared" si="25"/>
        <v>66386.913776326517</v>
      </c>
      <c r="S79" s="16">
        <f t="shared" si="26"/>
        <v>111668.48406446847</v>
      </c>
      <c r="T79" s="16">
        <f t="shared" si="27"/>
        <v>111668.48406446847</v>
      </c>
      <c r="AA79" s="26"/>
      <c r="AB79" s="26"/>
    </row>
    <row r="80" spans="1:28" x14ac:dyDescent="0.25">
      <c r="A80" s="2">
        <v>18</v>
      </c>
      <c r="B80" s="6" t="s">
        <v>73</v>
      </c>
      <c r="C80" s="4" t="s">
        <v>211</v>
      </c>
      <c r="D80" s="26">
        <v>9.01776922862914</v>
      </c>
      <c r="E80" s="26">
        <v>3.6303217116350601</v>
      </c>
      <c r="F80" s="45">
        <v>214.5594310939984</v>
      </c>
      <c r="G80" s="12">
        <f t="shared" si="17"/>
        <v>12.648090940264201</v>
      </c>
      <c r="H80" s="12">
        <f t="shared" si="14"/>
        <v>21.45594310939984</v>
      </c>
      <c r="I80" s="13">
        <f t="shared" si="15"/>
        <v>126.480909402642</v>
      </c>
      <c r="J80" s="4" t="str">
        <f t="shared" si="16"/>
        <v>Nei</v>
      </c>
      <c r="K80" s="37">
        <f t="shared" si="18"/>
        <v>1280</v>
      </c>
      <c r="L80" s="16">
        <f t="shared" si="19"/>
        <v>17646.616479856613</v>
      </c>
      <c r="M80" s="16">
        <f t="shared" si="20"/>
        <v>2412.2439041271882</v>
      </c>
      <c r="N80" s="16">
        <f t="shared" si="21"/>
        <v>4808.2982518508388</v>
      </c>
      <c r="O80" s="16">
        <f t="shared" si="22"/>
        <v>32087.700791812666</v>
      </c>
      <c r="P80" s="16">
        <f t="shared" si="23"/>
        <v>4808.2982518508388</v>
      </c>
      <c r="Q80" s="24">
        <f t="shared" si="24"/>
        <v>3885.4935368491624</v>
      </c>
      <c r="R80" s="24">
        <f t="shared" si="25"/>
        <v>96246.912819034464</v>
      </c>
      <c r="S80" s="16">
        <f t="shared" si="26"/>
        <v>161895.56403538177</v>
      </c>
      <c r="T80" s="16">
        <f t="shared" si="27"/>
        <v>161895.56403538177</v>
      </c>
      <c r="AA80" s="26"/>
      <c r="AB80" s="26"/>
    </row>
    <row r="81" spans="1:35" x14ac:dyDescent="0.25">
      <c r="A81" s="2">
        <v>18</v>
      </c>
      <c r="B81" s="6" t="s">
        <v>74</v>
      </c>
      <c r="C81" s="4" t="s">
        <v>212</v>
      </c>
      <c r="D81" s="26">
        <v>1.4138284779660499</v>
      </c>
      <c r="E81" s="26">
        <v>0.551237835983171</v>
      </c>
      <c r="F81" s="45">
        <v>10.119456835412025</v>
      </c>
      <c r="G81" s="12">
        <f t="shared" si="17"/>
        <v>1.965066313949221</v>
      </c>
      <c r="H81" s="12">
        <f t="shared" si="14"/>
        <v>1.0119456835412026</v>
      </c>
      <c r="I81" s="13">
        <f t="shared" si="15"/>
        <v>10.119456835412025</v>
      </c>
      <c r="J81" s="4" t="str">
        <f t="shared" si="16"/>
        <v>JA</v>
      </c>
      <c r="K81" s="37">
        <f t="shared" si="18"/>
        <v>1280</v>
      </c>
      <c r="L81" s="16">
        <f t="shared" si="19"/>
        <v>1411.8666176766858</v>
      </c>
      <c r="M81" s="16">
        <f t="shared" si="20"/>
        <v>192.99828076497815</v>
      </c>
      <c r="N81" s="16">
        <f t="shared" si="21"/>
        <v>384.70127105502354</v>
      </c>
      <c r="O81" s="16">
        <f t="shared" si="22"/>
        <v>2567.265721316689</v>
      </c>
      <c r="P81" s="16">
        <f t="shared" si="23"/>
        <v>384.70127105502354</v>
      </c>
      <c r="Q81" s="24">
        <f t="shared" si="24"/>
        <v>310.86971398385742</v>
      </c>
      <c r="R81" s="24">
        <f t="shared" si="25"/>
        <v>7700.5018734751347</v>
      </c>
      <c r="S81" s="16">
        <f t="shared" si="26"/>
        <v>12952.904749327392</v>
      </c>
      <c r="T81" s="16">
        <f t="shared" si="27"/>
        <v>12952.904749327392</v>
      </c>
      <c r="AA81" s="26"/>
      <c r="AB81" s="26"/>
    </row>
    <row r="82" spans="1:35" x14ac:dyDescent="0.25">
      <c r="A82" s="2">
        <v>18</v>
      </c>
      <c r="B82" s="6" t="s">
        <v>75</v>
      </c>
      <c r="C82" s="4" t="s">
        <v>213</v>
      </c>
      <c r="D82" s="26">
        <v>1.18515980214223</v>
      </c>
      <c r="E82" s="26">
        <v>0.71565972869649008</v>
      </c>
      <c r="F82" s="45">
        <v>18.638320759109021</v>
      </c>
      <c r="G82" s="12">
        <f t="shared" si="17"/>
        <v>1.9008195308387201</v>
      </c>
      <c r="H82" s="12">
        <f t="shared" si="14"/>
        <v>1.8638320759109022</v>
      </c>
      <c r="I82" s="13">
        <f t="shared" si="15"/>
        <v>18.638320759109021</v>
      </c>
      <c r="J82" s="4" t="str">
        <f t="shared" si="16"/>
        <v>JA</v>
      </c>
      <c r="K82" s="37">
        <f t="shared" si="18"/>
        <v>1280</v>
      </c>
      <c r="L82" s="16">
        <f t="shared" si="19"/>
        <v>2600.4185123108905</v>
      </c>
      <c r="M82" s="16">
        <f t="shared" si="20"/>
        <v>355.47005351772725</v>
      </c>
      <c r="N82" s="16">
        <f t="shared" si="21"/>
        <v>708.55440197828852</v>
      </c>
      <c r="O82" s="16">
        <f t="shared" si="22"/>
        <v>4728.4674233029218</v>
      </c>
      <c r="P82" s="16">
        <f t="shared" si="23"/>
        <v>708.55440197828852</v>
      </c>
      <c r="Q82" s="24">
        <f t="shared" si="24"/>
        <v>572.56921371982912</v>
      </c>
      <c r="R82" s="24">
        <f t="shared" si="25"/>
        <v>14183.016564851601</v>
      </c>
      <c r="S82" s="16">
        <f t="shared" si="26"/>
        <v>23857.050571659547</v>
      </c>
      <c r="T82" s="16">
        <f t="shared" si="27"/>
        <v>23857.050571659547</v>
      </c>
      <c r="AA82" s="26"/>
      <c r="AB82" s="26"/>
    </row>
    <row r="83" spans="1:35" x14ac:dyDescent="0.25">
      <c r="A83" s="2">
        <v>18</v>
      </c>
      <c r="B83" s="6" t="s">
        <v>76</v>
      </c>
      <c r="C83" s="4" t="s">
        <v>214</v>
      </c>
      <c r="D83" s="26">
        <v>5.2556160158409702</v>
      </c>
      <c r="E83" s="26">
        <v>1.33079471276636</v>
      </c>
      <c r="F83" s="45">
        <v>178.3864444352746</v>
      </c>
      <c r="G83" s="12">
        <f t="shared" si="17"/>
        <v>6.5864107286073299</v>
      </c>
      <c r="H83" s="12">
        <f t="shared" si="14"/>
        <v>17.83864444352746</v>
      </c>
      <c r="I83" s="13">
        <f t="shared" si="15"/>
        <v>65.864107286073306</v>
      </c>
      <c r="J83" s="4" t="str">
        <f t="shared" si="16"/>
        <v>Nei</v>
      </c>
      <c r="K83" s="37">
        <f t="shared" si="18"/>
        <v>1280</v>
      </c>
      <c r="L83" s="16">
        <f t="shared" si="19"/>
        <v>9189.3602485529482</v>
      </c>
      <c r="M83" s="16">
        <f t="shared" si="20"/>
        <v>1256.16025415999</v>
      </c>
      <c r="N83" s="16">
        <f t="shared" si="21"/>
        <v>2503.8899025873629</v>
      </c>
      <c r="O83" s="16">
        <f t="shared" si="22"/>
        <v>16709.460562047654</v>
      </c>
      <c r="P83" s="16">
        <f t="shared" si="23"/>
        <v>2503.8899025873629</v>
      </c>
      <c r="Q83" s="24">
        <f t="shared" si="24"/>
        <v>2023.3453758281721</v>
      </c>
      <c r="R83" s="24">
        <f t="shared" si="25"/>
        <v>50119.951080410348</v>
      </c>
      <c r="S83" s="16">
        <f t="shared" si="26"/>
        <v>84306.057326173832</v>
      </c>
      <c r="T83" s="16">
        <f t="shared" si="27"/>
        <v>84306.057326173832</v>
      </c>
      <c r="AA83" s="26"/>
      <c r="AB83" s="26"/>
    </row>
    <row r="84" spans="1:35" x14ac:dyDescent="0.25">
      <c r="A84" s="2">
        <v>18</v>
      </c>
      <c r="B84" s="6" t="s">
        <v>77</v>
      </c>
      <c r="C84" s="4" t="s">
        <v>215</v>
      </c>
      <c r="D84" s="26">
        <v>42.033026982049599</v>
      </c>
      <c r="E84" s="26">
        <v>8.6562717354185903</v>
      </c>
      <c r="F84" s="45">
        <v>412.49755912438297</v>
      </c>
      <c r="G84" s="12">
        <f t="shared" si="17"/>
        <v>50.689298717468191</v>
      </c>
      <c r="H84" s="12">
        <f t="shared" si="14"/>
        <v>41.249755912438303</v>
      </c>
      <c r="I84" s="13">
        <f t="shared" si="15"/>
        <v>412.49755912438297</v>
      </c>
      <c r="J84" s="4" t="str">
        <f t="shared" si="16"/>
        <v>JA</v>
      </c>
      <c r="K84" s="37">
        <f t="shared" si="18"/>
        <v>1040</v>
      </c>
      <c r="L84" s="16">
        <f t="shared" si="19"/>
        <v>46760.723302340055</v>
      </c>
      <c r="M84" s="16">
        <f t="shared" si="20"/>
        <v>6392.0621761914381</v>
      </c>
      <c r="N84" s="16">
        <f t="shared" si="21"/>
        <v>12741.224606233942</v>
      </c>
      <c r="O84" s="16">
        <f t="shared" si="22"/>
        <v>85027.296867190802</v>
      </c>
      <c r="P84" s="16">
        <f t="shared" si="23"/>
        <v>12741.224606233942</v>
      </c>
      <c r="Q84" s="24">
        <f t="shared" si="24"/>
        <v>10295.939075744598</v>
      </c>
      <c r="R84" s="24">
        <f t="shared" si="25"/>
        <v>255038.9908554235</v>
      </c>
      <c r="S84" s="16">
        <f t="shared" si="26"/>
        <v>428997.46148935828</v>
      </c>
      <c r="T84" s="16">
        <f t="shared" si="27"/>
        <v>428997.46148935828</v>
      </c>
      <c r="AA84" s="26"/>
      <c r="AB84" s="26"/>
    </row>
    <row r="85" spans="1:35" x14ac:dyDescent="0.25">
      <c r="A85" s="2">
        <v>18</v>
      </c>
      <c r="B85" s="6" t="s">
        <v>78</v>
      </c>
      <c r="C85" s="4" t="s">
        <v>216</v>
      </c>
      <c r="D85" s="26">
        <v>12.2405225920284</v>
      </c>
      <c r="E85" s="26">
        <v>5.3552035912413398</v>
      </c>
      <c r="F85" s="45">
        <v>346.69102971392681</v>
      </c>
      <c r="G85" s="12">
        <f t="shared" si="17"/>
        <v>17.59572618326974</v>
      </c>
      <c r="H85" s="12">
        <f t="shared" si="14"/>
        <v>34.669102971392682</v>
      </c>
      <c r="I85" s="13">
        <f t="shared" si="15"/>
        <v>175.95726183269738</v>
      </c>
      <c r="J85" s="4" t="str">
        <f t="shared" si="16"/>
        <v>Nei</v>
      </c>
      <c r="K85" s="37">
        <f t="shared" si="18"/>
        <v>1280</v>
      </c>
      <c r="L85" s="16">
        <f t="shared" si="19"/>
        <v>22672</v>
      </c>
      <c r="M85" s="16">
        <f t="shared" si="20"/>
        <v>3099.2</v>
      </c>
      <c r="N85" s="16">
        <f t="shared" si="21"/>
        <v>6177.6</v>
      </c>
      <c r="O85" s="16">
        <f t="shared" si="22"/>
        <v>41225.599999999999</v>
      </c>
      <c r="P85" s="16">
        <f t="shared" si="23"/>
        <v>6177.6</v>
      </c>
      <c r="Q85" s="24">
        <f t="shared" si="24"/>
        <v>4992</v>
      </c>
      <c r="R85" s="24">
        <f t="shared" si="25"/>
        <v>123656</v>
      </c>
      <c r="S85" s="16">
        <f t="shared" si="26"/>
        <v>225225.29514585267</v>
      </c>
      <c r="T85" s="16">
        <f t="shared" si="27"/>
        <v>208000</v>
      </c>
      <c r="AA85" s="26"/>
      <c r="AB85" s="26"/>
    </row>
    <row r="86" spans="1:35" x14ac:dyDescent="0.25">
      <c r="A86" s="2">
        <v>18</v>
      </c>
      <c r="B86" s="6" t="s">
        <v>79</v>
      </c>
      <c r="C86" s="4" t="s">
        <v>217</v>
      </c>
      <c r="D86" s="26">
        <v>25.537803949663299</v>
      </c>
      <c r="E86" s="26">
        <v>5.8360060858983802</v>
      </c>
      <c r="F86" s="45">
        <v>326.76925769382024</v>
      </c>
      <c r="G86" s="12">
        <f t="shared" si="17"/>
        <v>31.373810035561679</v>
      </c>
      <c r="H86" s="12">
        <f t="shared" si="14"/>
        <v>32.676925769382024</v>
      </c>
      <c r="I86" s="13">
        <f t="shared" si="15"/>
        <v>313.73810035561678</v>
      </c>
      <c r="J86" s="4" t="str">
        <f t="shared" si="16"/>
        <v>Nei</v>
      </c>
      <c r="K86" s="37">
        <f t="shared" si="18"/>
        <v>1040</v>
      </c>
      <c r="L86" s="16">
        <f t="shared" si="19"/>
        <v>35565.35105631272</v>
      </c>
      <c r="M86" s="16">
        <f t="shared" si="20"/>
        <v>4861.6856031106381</v>
      </c>
      <c r="N86" s="16">
        <f t="shared" si="21"/>
        <v>9690.7424437842928</v>
      </c>
      <c r="O86" s="16">
        <f t="shared" si="22"/>
        <v>64670.207150102578</v>
      </c>
      <c r="P86" s="16">
        <f t="shared" si="23"/>
        <v>9690.7424437842928</v>
      </c>
      <c r="Q86" s="24">
        <f t="shared" si="24"/>
        <v>7830.9029848761957</v>
      </c>
      <c r="R86" s="24">
        <f t="shared" si="25"/>
        <v>193977.99268787078</v>
      </c>
      <c r="S86" s="16">
        <f t="shared" si="26"/>
        <v>326287.62436984148</v>
      </c>
      <c r="T86" s="16">
        <f t="shared" si="27"/>
        <v>326287.62436984148</v>
      </c>
      <c r="AA86" s="26"/>
      <c r="AB86" s="26"/>
    </row>
    <row r="87" spans="1:35" x14ac:dyDescent="0.25">
      <c r="A87" s="2">
        <v>18</v>
      </c>
      <c r="B87" s="6" t="s">
        <v>80</v>
      </c>
      <c r="C87" s="4" t="s">
        <v>218</v>
      </c>
      <c r="D87" s="26">
        <v>19.219154391360998</v>
      </c>
      <c r="E87" s="26">
        <v>2.8289403849977903</v>
      </c>
      <c r="F87" s="45">
        <v>225.33583252711276</v>
      </c>
      <c r="G87" s="12">
        <f t="shared" si="17"/>
        <v>22.048094776358788</v>
      </c>
      <c r="H87" s="12">
        <f t="shared" si="14"/>
        <v>22.533583252711278</v>
      </c>
      <c r="I87" s="13">
        <f t="shared" si="15"/>
        <v>220.48094776358789</v>
      </c>
      <c r="J87" s="4" t="str">
        <f t="shared" si="16"/>
        <v>Nei</v>
      </c>
      <c r="K87" s="37">
        <f t="shared" si="18"/>
        <v>1040</v>
      </c>
      <c r="L87" s="16">
        <f t="shared" si="19"/>
        <v>24993.720238480324</v>
      </c>
      <c r="M87" s="16">
        <f t="shared" si="20"/>
        <v>3416.5727665445579</v>
      </c>
      <c r="N87" s="16">
        <f t="shared" si="21"/>
        <v>6810.215514521703</v>
      </c>
      <c r="O87" s="16">
        <f t="shared" si="22"/>
        <v>45447.296800612843</v>
      </c>
      <c r="P87" s="16">
        <f t="shared" si="23"/>
        <v>6810.215514521703</v>
      </c>
      <c r="Q87" s="24">
        <f t="shared" si="24"/>
        <v>5503.2044561791536</v>
      </c>
      <c r="R87" s="24">
        <f t="shared" si="25"/>
        <v>136318.96038327113</v>
      </c>
      <c r="S87" s="16">
        <f t="shared" si="26"/>
        <v>229300.18567413141</v>
      </c>
      <c r="T87" s="16">
        <f t="shared" si="27"/>
        <v>229300.18567413141</v>
      </c>
      <c r="AA87" s="26"/>
      <c r="AB87" s="26"/>
    </row>
    <row r="88" spans="1:35" x14ac:dyDescent="0.25">
      <c r="A88" s="2">
        <v>18</v>
      </c>
      <c r="B88" s="6" t="s">
        <v>81</v>
      </c>
      <c r="C88" s="4" t="s">
        <v>219</v>
      </c>
      <c r="D88" s="26">
        <v>10.700005583397902</v>
      </c>
      <c r="E88" s="26">
        <v>3.3795614126492102</v>
      </c>
      <c r="F88" s="45">
        <v>319.51626137122753</v>
      </c>
      <c r="G88" s="12">
        <f t="shared" si="17"/>
        <v>14.079566996047111</v>
      </c>
      <c r="H88" s="12">
        <f t="shared" si="14"/>
        <v>31.951626137122755</v>
      </c>
      <c r="I88" s="13">
        <f t="shared" si="15"/>
        <v>140.79566996047112</v>
      </c>
      <c r="J88" s="4" t="str">
        <f t="shared" si="16"/>
        <v>Nei</v>
      </c>
      <c r="K88" s="37">
        <f t="shared" si="18"/>
        <v>1280</v>
      </c>
      <c r="L88" s="16">
        <f t="shared" si="19"/>
        <v>19643.811872884929</v>
      </c>
      <c r="M88" s="16">
        <f t="shared" si="20"/>
        <v>2685.2550174861049</v>
      </c>
      <c r="N88" s="16">
        <f t="shared" si="21"/>
        <v>5352.4881892172698</v>
      </c>
      <c r="O88" s="16">
        <f t="shared" si="22"/>
        <v>35719.298286291676</v>
      </c>
      <c r="P88" s="16">
        <f t="shared" si="23"/>
        <v>5352.4881892172698</v>
      </c>
      <c r="Q88" s="24">
        <f t="shared" si="24"/>
        <v>4325.2429811856728</v>
      </c>
      <c r="R88" s="24">
        <f t="shared" si="25"/>
        <v>107139.8730131201</v>
      </c>
      <c r="S88" s="16">
        <f t="shared" si="26"/>
        <v>180218.45754940301</v>
      </c>
      <c r="T88" s="16">
        <f t="shared" si="27"/>
        <v>180218.45754940301</v>
      </c>
      <c r="AA88" s="26"/>
      <c r="AB88" s="26"/>
    </row>
    <row r="89" spans="1:35" x14ac:dyDescent="0.25">
      <c r="A89" s="2">
        <v>18</v>
      </c>
      <c r="B89" s="6" t="s">
        <v>82</v>
      </c>
      <c r="C89" s="4" t="s">
        <v>220</v>
      </c>
      <c r="D89" s="26">
        <v>28.544486062976301</v>
      </c>
      <c r="E89" s="26">
        <v>4.9194083438743101</v>
      </c>
      <c r="F89" s="45">
        <v>530.83255160055455</v>
      </c>
      <c r="G89" s="12">
        <f t="shared" si="17"/>
        <v>33.463894406850613</v>
      </c>
      <c r="H89" s="12">
        <f t="shared" si="14"/>
        <v>53.083255160055458</v>
      </c>
      <c r="I89" s="13">
        <f t="shared" si="15"/>
        <v>334.63894406850613</v>
      </c>
      <c r="J89" s="4" t="str">
        <f t="shared" si="16"/>
        <v>Nei</v>
      </c>
      <c r="K89" s="37">
        <f t="shared" si="18"/>
        <v>1040</v>
      </c>
      <c r="L89" s="16">
        <f t="shared" si="19"/>
        <v>37934.670699605856</v>
      </c>
      <c r="M89" s="16">
        <f t="shared" si="20"/>
        <v>5185.5650772855706</v>
      </c>
      <c r="N89" s="16">
        <f t="shared" si="21"/>
        <v>10336.327704388017</v>
      </c>
      <c r="O89" s="16">
        <f t="shared" si="22"/>
        <v>68978.456262953026</v>
      </c>
      <c r="P89" s="16">
        <f t="shared" si="23"/>
        <v>10336.327704388017</v>
      </c>
      <c r="Q89" s="24">
        <f t="shared" si="24"/>
        <v>8352.5880439499124</v>
      </c>
      <c r="R89" s="24">
        <f t="shared" si="25"/>
        <v>206900.56633867597</v>
      </c>
      <c r="S89" s="16">
        <f t="shared" si="26"/>
        <v>348024.50183124637</v>
      </c>
      <c r="T89" s="16">
        <f t="shared" si="27"/>
        <v>348024.50183124637</v>
      </c>
      <c r="AA89" s="26"/>
      <c r="AB89" s="26"/>
    </row>
    <row r="90" spans="1:35" s="21" customFormat="1" ht="13" thickBot="1" x14ac:dyDescent="0.3">
      <c r="A90" s="2">
        <v>18</v>
      </c>
      <c r="B90" s="6" t="s">
        <v>83</v>
      </c>
      <c r="C90" s="4" t="s">
        <v>221</v>
      </c>
      <c r="D90" s="26">
        <v>25.087084118836</v>
      </c>
      <c r="E90" s="26">
        <v>3.5952927209809502</v>
      </c>
      <c r="F90" s="45">
        <v>650.29810011035136</v>
      </c>
      <c r="G90" s="12">
        <f t="shared" si="17"/>
        <v>28.68237683981695</v>
      </c>
      <c r="H90" s="12">
        <f t="shared" si="14"/>
        <v>65.029810011035138</v>
      </c>
      <c r="I90" s="13">
        <f t="shared" si="15"/>
        <v>286.82376839816948</v>
      </c>
      <c r="J90" s="4" t="str">
        <f t="shared" si="16"/>
        <v>Nei</v>
      </c>
      <c r="K90" s="37">
        <f t="shared" si="18"/>
        <v>1040</v>
      </c>
      <c r="L90" s="16">
        <f t="shared" si="19"/>
        <v>32514.342385616488</v>
      </c>
      <c r="M90" s="16">
        <f t="shared" si="20"/>
        <v>4444.6211150980334</v>
      </c>
      <c r="N90" s="16">
        <f t="shared" si="21"/>
        <v>8859.4125582826582</v>
      </c>
      <c r="O90" s="16">
        <f t="shared" si="22"/>
        <v>59122.40973237787</v>
      </c>
      <c r="P90" s="16">
        <f t="shared" si="23"/>
        <v>8859.4125582826582</v>
      </c>
      <c r="Q90" s="24">
        <f t="shared" si="24"/>
        <v>7159.1212592183101</v>
      </c>
      <c r="R90" s="24">
        <f t="shared" si="25"/>
        <v>177337.39952522021</v>
      </c>
      <c r="S90" s="16">
        <f t="shared" si="26"/>
        <v>298296.71913409623</v>
      </c>
      <c r="T90" s="16">
        <f t="shared" si="27"/>
        <v>298296.71913409623</v>
      </c>
      <c r="U90"/>
      <c r="V90" s="26"/>
      <c r="W90" s="26"/>
      <c r="X90" s="33"/>
      <c r="Y90"/>
      <c r="Z90"/>
      <c r="AA90" s="26"/>
      <c r="AB90" s="26"/>
      <c r="AC90"/>
      <c r="AD90"/>
      <c r="AE90"/>
      <c r="AF90"/>
      <c r="AG90"/>
      <c r="AH90"/>
      <c r="AI90"/>
    </row>
    <row r="91" spans="1:35" x14ac:dyDescent="0.25">
      <c r="A91" s="2">
        <v>18</v>
      </c>
      <c r="B91" s="6" t="s">
        <v>84</v>
      </c>
      <c r="C91" s="4" t="s">
        <v>222</v>
      </c>
      <c r="D91" s="26">
        <v>0.59362496179865698</v>
      </c>
      <c r="E91" s="26">
        <v>0.93819552874858403</v>
      </c>
      <c r="F91" s="45">
        <v>118.7884412188518</v>
      </c>
      <c r="G91" s="12">
        <f t="shared" si="17"/>
        <v>1.531820490547241</v>
      </c>
      <c r="H91" s="12">
        <f t="shared" si="14"/>
        <v>11.87884412188518</v>
      </c>
      <c r="I91" s="13">
        <f t="shared" si="15"/>
        <v>15.31820490547241</v>
      </c>
      <c r="J91" s="4" t="str">
        <f t="shared" si="16"/>
        <v>Nei</v>
      </c>
      <c r="K91" s="37">
        <f t="shared" si="18"/>
        <v>1280</v>
      </c>
      <c r="L91" s="16">
        <f t="shared" si="19"/>
        <v>2137.1959484115105</v>
      </c>
      <c r="M91" s="16">
        <f t="shared" si="20"/>
        <v>292.14880395716983</v>
      </c>
      <c r="N91" s="16">
        <f t="shared" si="21"/>
        <v>582.33687768643915</v>
      </c>
      <c r="O91" s="16">
        <f t="shared" si="22"/>
        <v>3886.1673116987286</v>
      </c>
      <c r="P91" s="16">
        <f t="shared" si="23"/>
        <v>582.33687768643915</v>
      </c>
      <c r="Q91" s="24">
        <f t="shared" si="24"/>
        <v>470.57525469611244</v>
      </c>
      <c r="R91" s="24">
        <f t="shared" si="25"/>
        <v>11656.541204868287</v>
      </c>
      <c r="S91" s="16">
        <f t="shared" si="26"/>
        <v>19607.302279004685</v>
      </c>
      <c r="T91" s="16">
        <f t="shared" si="27"/>
        <v>19607.302279004685</v>
      </c>
      <c r="AA91" s="26"/>
      <c r="AB91" s="26"/>
    </row>
    <row r="92" spans="1:35" ht="13" thickBot="1" x14ac:dyDescent="0.3">
      <c r="A92" s="49">
        <v>18</v>
      </c>
      <c r="B92" s="18" t="s">
        <v>223</v>
      </c>
      <c r="C92" s="10" t="s">
        <v>224</v>
      </c>
      <c r="D92" s="26">
        <v>16.093254082034299</v>
      </c>
      <c r="E92" s="26">
        <v>3.5535234786540499</v>
      </c>
      <c r="F92" s="48">
        <v>811.96916068758662</v>
      </c>
      <c r="G92" s="19">
        <f t="shared" si="17"/>
        <v>19.646777560688349</v>
      </c>
      <c r="H92" s="19">
        <f t="shared" si="14"/>
        <v>81.196916068758668</v>
      </c>
      <c r="I92" s="20">
        <f t="shared" si="15"/>
        <v>196.46777560688349</v>
      </c>
      <c r="J92" s="10" t="str">
        <f t="shared" si="16"/>
        <v>Nei</v>
      </c>
      <c r="K92" s="37">
        <f t="shared" si="18"/>
        <v>1280</v>
      </c>
      <c r="L92" s="16">
        <f t="shared" si="19"/>
        <v>22672</v>
      </c>
      <c r="M92" s="16">
        <f t="shared" si="20"/>
        <v>3099.2</v>
      </c>
      <c r="N92" s="16">
        <f t="shared" si="21"/>
        <v>6177.6</v>
      </c>
      <c r="O92" s="16">
        <f t="shared" si="22"/>
        <v>41225.599999999999</v>
      </c>
      <c r="P92" s="16">
        <f t="shared" si="23"/>
        <v>6177.6</v>
      </c>
      <c r="Q92" s="24">
        <f t="shared" si="24"/>
        <v>4992</v>
      </c>
      <c r="R92" s="24">
        <f t="shared" si="25"/>
        <v>123656</v>
      </c>
      <c r="S92" s="16">
        <f t="shared" si="26"/>
        <v>251478.75277681087</v>
      </c>
      <c r="T92" s="16">
        <f t="shared" si="27"/>
        <v>208000</v>
      </c>
      <c r="AA92" s="26"/>
      <c r="AB92" s="26"/>
    </row>
    <row r="93" spans="1:35" x14ac:dyDescent="0.25">
      <c r="A93" s="2">
        <v>30</v>
      </c>
      <c r="B93" s="9" t="s">
        <v>225</v>
      </c>
      <c r="C93" s="5" t="s">
        <v>226</v>
      </c>
      <c r="D93" s="26">
        <v>62.2781876663338</v>
      </c>
      <c r="E93" s="26">
        <v>18.345747951405599</v>
      </c>
      <c r="F93" s="47">
        <v>642.30622943241076</v>
      </c>
      <c r="G93" s="14">
        <f t="shared" si="17"/>
        <v>80.623935617739392</v>
      </c>
      <c r="H93" s="14">
        <f t="shared" si="14"/>
        <v>64.230622943241073</v>
      </c>
      <c r="I93" s="15">
        <f t="shared" si="15"/>
        <v>642.30622943241076</v>
      </c>
      <c r="J93" s="5" t="str">
        <f t="shared" si="16"/>
        <v>JA</v>
      </c>
      <c r="K93" s="37">
        <f t="shared" si="18"/>
        <v>1040</v>
      </c>
      <c r="L93" s="16">
        <f t="shared" si="19"/>
        <v>72811.834168458081</v>
      </c>
      <c r="M93" s="16">
        <f t="shared" si="20"/>
        <v>9953.1773312846381</v>
      </c>
      <c r="N93" s="16">
        <f t="shared" si="21"/>
        <v>19839.554814708303</v>
      </c>
      <c r="O93" s="16">
        <f t="shared" si="22"/>
        <v>132397.29846044397</v>
      </c>
      <c r="P93" s="16">
        <f t="shared" si="23"/>
        <v>19839.554814708303</v>
      </c>
      <c r="Q93" s="24">
        <f t="shared" si="24"/>
        <v>16031.963486632972</v>
      </c>
      <c r="R93" s="24">
        <f t="shared" si="25"/>
        <v>397125.09553347097</v>
      </c>
      <c r="S93" s="16">
        <f t="shared" si="26"/>
        <v>667998.47860970721</v>
      </c>
      <c r="T93" s="16">
        <f t="shared" si="27"/>
        <v>667998.47860970721</v>
      </c>
      <c r="AA93" s="26"/>
      <c r="AB93" s="26"/>
    </row>
    <row r="94" spans="1:35" x14ac:dyDescent="0.25">
      <c r="A94" s="2">
        <v>30</v>
      </c>
      <c r="B94" s="6" t="s">
        <v>227</v>
      </c>
      <c r="C94" s="4" t="s">
        <v>228</v>
      </c>
      <c r="D94" s="26">
        <v>33.751232849405199</v>
      </c>
      <c r="E94" s="26">
        <v>19.3697505171621</v>
      </c>
      <c r="F94" s="45">
        <v>137.77037850370647</v>
      </c>
      <c r="G94" s="12">
        <f t="shared" si="17"/>
        <v>53.120983366567302</v>
      </c>
      <c r="H94" s="12">
        <f t="shared" si="14"/>
        <v>13.777037850370647</v>
      </c>
      <c r="I94" s="13">
        <f t="shared" si="15"/>
        <v>137.77037850370647</v>
      </c>
      <c r="J94" s="4" t="str">
        <f t="shared" si="16"/>
        <v>JA</v>
      </c>
      <c r="K94" s="37">
        <f t="shared" si="18"/>
        <v>1280</v>
      </c>
      <c r="L94" s="16">
        <f t="shared" si="19"/>
        <v>19221.723208837127</v>
      </c>
      <c r="M94" s="16">
        <f t="shared" si="20"/>
        <v>2627.5566588226898</v>
      </c>
      <c r="N94" s="16">
        <f t="shared" si="21"/>
        <v>5237.4787091969056</v>
      </c>
      <c r="O94" s="16">
        <f t="shared" si="22"/>
        <v>34951.793944876314</v>
      </c>
      <c r="P94" s="16">
        <f t="shared" si="23"/>
        <v>5237.4787091969056</v>
      </c>
      <c r="Q94" s="24">
        <f t="shared" si="24"/>
        <v>4232.3060276338629</v>
      </c>
      <c r="R94" s="24">
        <f t="shared" si="25"/>
        <v>104837.74722618049</v>
      </c>
      <c r="S94" s="16">
        <f t="shared" si="26"/>
        <v>176346.08448474429</v>
      </c>
      <c r="T94" s="16">
        <f t="shared" si="27"/>
        <v>176346.08448474429</v>
      </c>
      <c r="AA94" s="26"/>
      <c r="AB94" s="26"/>
    </row>
    <row r="95" spans="1:35" x14ac:dyDescent="0.25">
      <c r="A95" s="2">
        <v>30</v>
      </c>
      <c r="B95" s="6" t="s">
        <v>229</v>
      </c>
      <c r="C95" s="4" t="s">
        <v>230</v>
      </c>
      <c r="D95" s="26">
        <v>78.064638860777606</v>
      </c>
      <c r="E95" s="26">
        <v>28.139916420162102</v>
      </c>
      <c r="F95" s="45">
        <v>405.60448614852112</v>
      </c>
      <c r="G95" s="12">
        <f t="shared" si="17"/>
        <v>106.2045552809397</v>
      </c>
      <c r="H95" s="12">
        <f t="shared" si="14"/>
        <v>40.560448614852113</v>
      </c>
      <c r="I95" s="13">
        <f t="shared" si="15"/>
        <v>405.60448614852112</v>
      </c>
      <c r="J95" s="4" t="str">
        <f t="shared" si="16"/>
        <v>JA</v>
      </c>
      <c r="K95" s="37">
        <f t="shared" si="18"/>
        <v>1040</v>
      </c>
      <c r="L95" s="16">
        <f t="shared" si="19"/>
        <v>45979.324549796351</v>
      </c>
      <c r="M95" s="16">
        <f t="shared" si="20"/>
        <v>6285.2471173574831</v>
      </c>
      <c r="N95" s="16">
        <f t="shared" si="21"/>
        <v>12528.311368155521</v>
      </c>
      <c r="O95" s="16">
        <f t="shared" si="22"/>
        <v>83606.441520822351</v>
      </c>
      <c r="P95" s="16">
        <f t="shared" si="23"/>
        <v>12528.311368155521</v>
      </c>
      <c r="Q95" s="24">
        <f t="shared" si="24"/>
        <v>10123.887974267087</v>
      </c>
      <c r="R95" s="24">
        <f t="shared" si="25"/>
        <v>250777.14169590763</v>
      </c>
      <c r="S95" s="16">
        <f t="shared" si="26"/>
        <v>421828.66559446196</v>
      </c>
      <c r="T95" s="16">
        <f t="shared" si="27"/>
        <v>421828.66559446196</v>
      </c>
      <c r="AA95" s="26"/>
      <c r="AB95" s="26"/>
    </row>
    <row r="96" spans="1:35" x14ac:dyDescent="0.25">
      <c r="A96" s="2">
        <v>30</v>
      </c>
      <c r="B96" s="6" t="s">
        <v>231</v>
      </c>
      <c r="C96" s="4" t="s">
        <v>232</v>
      </c>
      <c r="D96" s="26">
        <v>67.461166092555601</v>
      </c>
      <c r="E96" s="26">
        <v>38.693020351021495</v>
      </c>
      <c r="F96" s="45">
        <v>292.55599262627197</v>
      </c>
      <c r="G96" s="12">
        <f t="shared" si="17"/>
        <v>106.15418644357709</v>
      </c>
      <c r="H96" s="12">
        <f t="shared" si="14"/>
        <v>29.2555992626272</v>
      </c>
      <c r="I96" s="13">
        <f t="shared" si="15"/>
        <v>292.55599262627197</v>
      </c>
      <c r="J96" s="4" t="str">
        <f t="shared" si="16"/>
        <v>JA</v>
      </c>
      <c r="K96" s="37">
        <f t="shared" si="18"/>
        <v>1040</v>
      </c>
      <c r="L96" s="16">
        <f t="shared" si="19"/>
        <v>33164.147324114194</v>
      </c>
      <c r="M96" s="16">
        <f t="shared" si="20"/>
        <v>4533.4476617367109</v>
      </c>
      <c r="N96" s="16">
        <f t="shared" si="21"/>
        <v>9036.4695002402896</v>
      </c>
      <c r="O96" s="16">
        <f t="shared" si="22"/>
        <v>60303.981648068184</v>
      </c>
      <c r="P96" s="16">
        <f t="shared" si="23"/>
        <v>9036.4695002402896</v>
      </c>
      <c r="Q96" s="24">
        <f t="shared" si="24"/>
        <v>7302.1975759517491</v>
      </c>
      <c r="R96" s="24">
        <f t="shared" si="25"/>
        <v>180881.51912097144</v>
      </c>
      <c r="S96" s="16">
        <f t="shared" si="26"/>
        <v>304258.23233132286</v>
      </c>
      <c r="T96" s="16">
        <f t="shared" si="27"/>
        <v>304258.23233132286</v>
      </c>
      <c r="AA96" s="26"/>
      <c r="AB96" s="26"/>
    </row>
    <row r="97" spans="1:37" x14ac:dyDescent="0.25">
      <c r="A97" s="2">
        <v>30</v>
      </c>
      <c r="B97" s="6" t="s">
        <v>233</v>
      </c>
      <c r="C97" s="4" t="s">
        <v>234</v>
      </c>
      <c r="D97" s="26">
        <v>26.285800821830101</v>
      </c>
      <c r="E97" s="26">
        <v>32.304545142654199</v>
      </c>
      <c r="F97" s="45">
        <v>317.67943155571413</v>
      </c>
      <c r="G97" s="12">
        <f t="shared" si="17"/>
        <v>58.5903459644843</v>
      </c>
      <c r="H97" s="12">
        <f t="shared" si="14"/>
        <v>31.767943155571416</v>
      </c>
      <c r="I97" s="13">
        <f t="shared" si="15"/>
        <v>317.67943155571413</v>
      </c>
      <c r="J97" s="4" t="str">
        <f t="shared" si="16"/>
        <v>JA</v>
      </c>
      <c r="K97" s="37">
        <f t="shared" si="18"/>
        <v>1040</v>
      </c>
      <c r="L97" s="16">
        <f t="shared" si="19"/>
        <v>36012.140361155754</v>
      </c>
      <c r="M97" s="16">
        <f t="shared" si="20"/>
        <v>4922.7604713873461</v>
      </c>
      <c r="N97" s="16">
        <f t="shared" si="21"/>
        <v>9812.4822818928969</v>
      </c>
      <c r="O97" s="16">
        <f t="shared" si="22"/>
        <v>65482.625867716233</v>
      </c>
      <c r="P97" s="16">
        <f t="shared" si="23"/>
        <v>9812.4822818928969</v>
      </c>
      <c r="Q97" s="24">
        <f t="shared" si="24"/>
        <v>7929.2786116306243</v>
      </c>
      <c r="R97" s="24">
        <f t="shared" si="25"/>
        <v>196414.83894226694</v>
      </c>
      <c r="S97" s="16">
        <f t="shared" si="26"/>
        <v>330386.60881794267</v>
      </c>
      <c r="T97" s="16">
        <f t="shared" si="27"/>
        <v>330386.60881794267</v>
      </c>
      <c r="AA97" s="26"/>
      <c r="AB97" s="26"/>
    </row>
    <row r="98" spans="1:37" x14ac:dyDescent="0.25">
      <c r="A98" s="2">
        <v>30</v>
      </c>
      <c r="B98" s="6" t="s">
        <v>235</v>
      </c>
      <c r="C98" s="4" t="s">
        <v>236</v>
      </c>
      <c r="D98" s="26">
        <v>40.5344270354909</v>
      </c>
      <c r="E98" s="26">
        <v>15.0144466702905</v>
      </c>
      <c r="F98" s="45">
        <v>793.09024549470291</v>
      </c>
      <c r="G98" s="12">
        <f t="shared" si="17"/>
        <v>55.548873705781403</v>
      </c>
      <c r="H98" s="12">
        <f t="shared" si="14"/>
        <v>79.309024549470294</v>
      </c>
      <c r="I98" s="13">
        <f t="shared" si="15"/>
        <v>555.48873705781398</v>
      </c>
      <c r="J98" s="4" t="str">
        <f t="shared" si="16"/>
        <v>Nei</v>
      </c>
      <c r="K98" s="37">
        <f t="shared" si="18"/>
        <v>1040</v>
      </c>
      <c r="L98" s="16">
        <f t="shared" si="19"/>
        <v>62970.203232873791</v>
      </c>
      <c r="M98" s="16">
        <f t="shared" si="20"/>
        <v>8607.8534694478858</v>
      </c>
      <c r="N98" s="16">
        <f t="shared" si="21"/>
        <v>17157.936110241757</v>
      </c>
      <c r="O98" s="16">
        <f t="shared" si="22"/>
        <v>114501.78239225308</v>
      </c>
      <c r="P98" s="16">
        <f t="shared" si="23"/>
        <v>17157.936110241757</v>
      </c>
      <c r="Q98" s="24">
        <f t="shared" si="24"/>
        <v>13864.998876963038</v>
      </c>
      <c r="R98" s="24">
        <f t="shared" si="25"/>
        <v>343447.57634810527</v>
      </c>
      <c r="S98" s="16">
        <f t="shared" si="26"/>
        <v>577708.28654012654</v>
      </c>
      <c r="T98" s="16">
        <f t="shared" si="27"/>
        <v>577708.28654012654</v>
      </c>
      <c r="AA98" s="26"/>
      <c r="AB98" s="26"/>
    </row>
    <row r="99" spans="1:37" x14ac:dyDescent="0.25">
      <c r="A99" s="2">
        <v>30</v>
      </c>
      <c r="B99" s="6" t="s">
        <v>237</v>
      </c>
      <c r="C99" s="4" t="s">
        <v>238</v>
      </c>
      <c r="D99" s="26">
        <v>78.401409283961797</v>
      </c>
      <c r="E99" s="26">
        <v>23.604760348472098</v>
      </c>
      <c r="F99" s="45">
        <v>1555.1057527900796</v>
      </c>
      <c r="G99" s="12">
        <f t="shared" si="17"/>
        <v>102.0061696324339</v>
      </c>
      <c r="H99" s="12">
        <f t="shared" si="14"/>
        <v>155.51057527900798</v>
      </c>
      <c r="I99" s="13">
        <f t="shared" si="15"/>
        <v>1020.061696324339</v>
      </c>
      <c r="J99" s="4" t="str">
        <f t="shared" si="16"/>
        <v>Nei</v>
      </c>
      <c r="K99" s="37">
        <f t="shared" si="18"/>
        <v>1040</v>
      </c>
      <c r="L99" s="16">
        <f t="shared" si="19"/>
        <v>115634.19389532706</v>
      </c>
      <c r="M99" s="16">
        <f t="shared" si="20"/>
        <v>15806.876046241956</v>
      </c>
      <c r="N99" s="16">
        <f t="shared" si="21"/>
        <v>31507.665676066183</v>
      </c>
      <c r="O99" s="16">
        <f t="shared" si="22"/>
        <v>210263.27733994334</v>
      </c>
      <c r="P99" s="16">
        <f t="shared" si="23"/>
        <v>31507.665676066183</v>
      </c>
      <c r="Q99" s="24">
        <f t="shared" si="24"/>
        <v>25460.739940255502</v>
      </c>
      <c r="R99" s="24">
        <f t="shared" si="25"/>
        <v>630683.74560341227</v>
      </c>
      <c r="S99" s="16">
        <f t="shared" si="26"/>
        <v>1060864.1641773125</v>
      </c>
      <c r="T99" s="16">
        <f t="shared" si="27"/>
        <v>1060864.1641773125</v>
      </c>
      <c r="AA99" s="26"/>
      <c r="AB99" s="26"/>
    </row>
    <row r="100" spans="1:37" x14ac:dyDescent="0.25">
      <c r="A100" s="2">
        <v>30</v>
      </c>
      <c r="B100" s="6" t="s">
        <v>239</v>
      </c>
      <c r="C100" s="4" t="s">
        <v>240</v>
      </c>
      <c r="D100" s="26">
        <v>4.8541758305144302</v>
      </c>
      <c r="E100" s="26">
        <v>4.4915509958935695</v>
      </c>
      <c r="F100" s="45">
        <v>90.117490705321131</v>
      </c>
      <c r="G100" s="12">
        <f t="shared" si="17"/>
        <v>9.3457268264080007</v>
      </c>
      <c r="H100" s="12">
        <f t="shared" si="14"/>
        <v>9.0117490705321135</v>
      </c>
      <c r="I100" s="13">
        <f t="shared" si="15"/>
        <v>90.117490705321131</v>
      </c>
      <c r="J100" s="4" t="str">
        <f t="shared" si="16"/>
        <v>JA</v>
      </c>
      <c r="K100" s="37">
        <f t="shared" si="18"/>
        <v>1280</v>
      </c>
      <c r="L100" s="16">
        <f t="shared" si="19"/>
        <v>12573.192303206404</v>
      </c>
      <c r="M100" s="16">
        <f t="shared" si="20"/>
        <v>1718.7207827318846</v>
      </c>
      <c r="N100" s="16">
        <f t="shared" si="21"/>
        <v>3425.9065266534881</v>
      </c>
      <c r="O100" s="16">
        <f t="shared" si="22"/>
        <v>22862.446921977149</v>
      </c>
      <c r="P100" s="16">
        <f t="shared" si="23"/>
        <v>3425.9065266534881</v>
      </c>
      <c r="Q100" s="24">
        <f t="shared" si="24"/>
        <v>2768.4093144674653</v>
      </c>
      <c r="R100" s="24">
        <f t="shared" si="25"/>
        <v>68575.805727121173</v>
      </c>
      <c r="S100" s="16">
        <f t="shared" si="26"/>
        <v>115350.38810281105</v>
      </c>
      <c r="T100" s="16">
        <f t="shared" si="27"/>
        <v>115350.38810281105</v>
      </c>
      <c r="AA100" s="26"/>
      <c r="AB100" s="26"/>
    </row>
    <row r="101" spans="1:37" x14ac:dyDescent="0.25">
      <c r="A101" s="2">
        <v>30</v>
      </c>
      <c r="B101" s="6" t="s">
        <v>241</v>
      </c>
      <c r="C101" s="4" t="s">
        <v>242</v>
      </c>
      <c r="D101" s="26">
        <v>21.171700582247599</v>
      </c>
      <c r="E101" s="26">
        <v>2.1264796901773897</v>
      </c>
      <c r="F101" s="45">
        <v>303.87122557070256</v>
      </c>
      <c r="G101" s="12">
        <f t="shared" si="17"/>
        <v>23.29818027242499</v>
      </c>
      <c r="H101" s="12">
        <f t="shared" si="14"/>
        <v>30.387122557070256</v>
      </c>
      <c r="I101" s="13">
        <f t="shared" si="15"/>
        <v>232.98180272424989</v>
      </c>
      <c r="J101" s="4" t="str">
        <f t="shared" si="16"/>
        <v>Nei</v>
      </c>
      <c r="K101" s="37">
        <f t="shared" si="18"/>
        <v>1040</v>
      </c>
      <c r="L101" s="16">
        <f t="shared" si="19"/>
        <v>26410.817156820965</v>
      </c>
      <c r="M101" s="16">
        <f t="shared" si="20"/>
        <v>3610.2860150149759</v>
      </c>
      <c r="N101" s="16">
        <f t="shared" si="21"/>
        <v>7196.3419225466305</v>
      </c>
      <c r="O101" s="16">
        <f t="shared" si="22"/>
        <v>48024.073031944172</v>
      </c>
      <c r="P101" s="16">
        <f t="shared" si="23"/>
        <v>7196.3419225466305</v>
      </c>
      <c r="Q101" s="24">
        <f t="shared" si="24"/>
        <v>5815.2257959972767</v>
      </c>
      <c r="R101" s="24">
        <f t="shared" si="25"/>
        <v>144047.98898834921</v>
      </c>
      <c r="S101" s="16">
        <f t="shared" si="26"/>
        <v>242301.07483321987</v>
      </c>
      <c r="T101" s="16">
        <f t="shared" si="27"/>
        <v>242301.07483321987</v>
      </c>
      <c r="AA101" s="26"/>
      <c r="AB101" s="26"/>
    </row>
    <row r="102" spans="1:37" x14ac:dyDescent="0.25">
      <c r="A102" s="2">
        <v>30</v>
      </c>
      <c r="B102" s="6" t="s">
        <v>243</v>
      </c>
      <c r="C102" s="4" t="s">
        <v>244</v>
      </c>
      <c r="D102" s="26">
        <v>40.520730300849102</v>
      </c>
      <c r="E102" s="26">
        <v>4.13214507058201</v>
      </c>
      <c r="F102" s="45">
        <v>391.03428322167491</v>
      </c>
      <c r="G102" s="12">
        <f t="shared" si="17"/>
        <v>44.652875371431115</v>
      </c>
      <c r="H102" s="12">
        <f t="shared" si="14"/>
        <v>39.103428322167495</v>
      </c>
      <c r="I102" s="13">
        <f t="shared" si="15"/>
        <v>391.03428322167491</v>
      </c>
      <c r="J102" s="4" t="str">
        <f t="shared" si="16"/>
        <v>JA</v>
      </c>
      <c r="K102" s="37">
        <f t="shared" si="18"/>
        <v>1040</v>
      </c>
      <c r="L102" s="16">
        <f t="shared" si="19"/>
        <v>44327.646346009067</v>
      </c>
      <c r="M102" s="16">
        <f t="shared" si="20"/>
        <v>6059.4672528030742</v>
      </c>
      <c r="N102" s="16">
        <f t="shared" si="21"/>
        <v>12078.266940151094</v>
      </c>
      <c r="O102" s="16">
        <f t="shared" si="22"/>
        <v>80603.114731917391</v>
      </c>
      <c r="P102" s="16">
        <f t="shared" si="23"/>
        <v>12078.266940151094</v>
      </c>
      <c r="Q102" s="24">
        <f t="shared" si="24"/>
        <v>9760.2157092130055</v>
      </c>
      <c r="R102" s="24">
        <f t="shared" si="25"/>
        <v>241768.67663029715</v>
      </c>
      <c r="S102" s="16">
        <f t="shared" si="26"/>
        <v>406675.65455054189</v>
      </c>
      <c r="T102" s="16">
        <f t="shared" si="27"/>
        <v>406675.65455054189</v>
      </c>
      <c r="AA102" s="26"/>
      <c r="AB102" s="26"/>
    </row>
    <row r="103" spans="1:37" x14ac:dyDescent="0.25">
      <c r="A103" s="2">
        <v>30</v>
      </c>
      <c r="B103" s="6" t="s">
        <v>245</v>
      </c>
      <c r="C103" s="4" t="s">
        <v>246</v>
      </c>
      <c r="D103" s="26">
        <v>237.84544015398299</v>
      </c>
      <c r="E103" s="26">
        <v>28.6641633176516</v>
      </c>
      <c r="F103" s="45">
        <v>791.93275792266218</v>
      </c>
      <c r="G103" s="12">
        <f t="shared" si="17"/>
        <v>266.50960347163459</v>
      </c>
      <c r="H103" s="12">
        <f t="shared" si="14"/>
        <v>79.19327579226622</v>
      </c>
      <c r="I103" s="13">
        <f t="shared" si="15"/>
        <v>791.93275792266218</v>
      </c>
      <c r="J103" s="4" t="str">
        <f t="shared" si="16"/>
        <v>JA</v>
      </c>
      <c r="K103" s="37">
        <f t="shared" si="18"/>
        <v>1040</v>
      </c>
      <c r="L103" s="16">
        <f t="shared" si="19"/>
        <v>89773.497438112972</v>
      </c>
      <c r="M103" s="16">
        <f t="shared" si="20"/>
        <v>12271.790016769572</v>
      </c>
      <c r="N103" s="16">
        <f t="shared" si="21"/>
        <v>24461.219026715189</v>
      </c>
      <c r="O103" s="16">
        <f t="shared" si="22"/>
        <v>163239.51552508248</v>
      </c>
      <c r="P103" s="16">
        <f t="shared" si="23"/>
        <v>24461.219026715189</v>
      </c>
      <c r="Q103" s="24">
        <f t="shared" si="24"/>
        <v>19766.641637749646</v>
      </c>
      <c r="R103" s="24">
        <f t="shared" si="25"/>
        <v>489636.18556842359</v>
      </c>
      <c r="S103" s="16">
        <f t="shared" si="26"/>
        <v>823610.06823956862</v>
      </c>
      <c r="T103" s="16">
        <f t="shared" si="27"/>
        <v>823610.06823956862</v>
      </c>
      <c r="AA103" s="26"/>
      <c r="AB103" s="26"/>
    </row>
    <row r="104" spans="1:37" x14ac:dyDescent="0.25">
      <c r="A104" s="2">
        <v>30</v>
      </c>
      <c r="B104" s="6" t="s">
        <v>247</v>
      </c>
      <c r="C104" s="4" t="s">
        <v>248</v>
      </c>
      <c r="D104" s="26">
        <v>32.794098199891899</v>
      </c>
      <c r="E104" s="26">
        <v>3.6048204355066198</v>
      </c>
      <c r="F104" s="45">
        <v>101.20464668460657</v>
      </c>
      <c r="G104" s="12">
        <f t="shared" si="17"/>
        <v>36.398918635398516</v>
      </c>
      <c r="H104" s="12">
        <f t="shared" si="14"/>
        <v>10.120464668460658</v>
      </c>
      <c r="I104" s="13">
        <f t="shared" si="15"/>
        <v>101.20464668460657</v>
      </c>
      <c r="J104" s="4" t="str">
        <f t="shared" si="16"/>
        <v>JA</v>
      </c>
      <c r="K104" s="37">
        <f t="shared" si="18"/>
        <v>1280</v>
      </c>
      <c r="L104" s="16">
        <f t="shared" si="19"/>
        <v>14120.07230543631</v>
      </c>
      <c r="M104" s="16">
        <f t="shared" si="20"/>
        <v>1930.1750215688166</v>
      </c>
      <c r="N104" s="16">
        <f t="shared" si="21"/>
        <v>3847.3958483620036</v>
      </c>
      <c r="O104" s="16">
        <f t="shared" si="22"/>
        <v>25675.214045297947</v>
      </c>
      <c r="P104" s="16">
        <f t="shared" si="23"/>
        <v>3847.3958483620036</v>
      </c>
      <c r="Q104" s="24">
        <f t="shared" si="24"/>
        <v>3109.0067461511139</v>
      </c>
      <c r="R104" s="24">
        <f t="shared" si="25"/>
        <v>77012.687941118216</v>
      </c>
      <c r="S104" s="16">
        <f t="shared" si="26"/>
        <v>129541.94775629642</v>
      </c>
      <c r="T104" s="16">
        <f t="shared" si="27"/>
        <v>129541.94775629642</v>
      </c>
      <c r="AA104" s="26"/>
      <c r="AB104" s="26"/>
    </row>
    <row r="105" spans="1:37" x14ac:dyDescent="0.25">
      <c r="A105" s="2">
        <v>30</v>
      </c>
      <c r="B105" s="6" t="s">
        <v>249</v>
      </c>
      <c r="C105" s="4" t="s">
        <v>250</v>
      </c>
      <c r="D105" s="26">
        <v>110.247452751487</v>
      </c>
      <c r="E105" s="26">
        <v>8.9530905851389697</v>
      </c>
      <c r="F105" s="45">
        <v>434.70919140815056</v>
      </c>
      <c r="G105" s="12">
        <f t="shared" si="17"/>
        <v>119.20054333662597</v>
      </c>
      <c r="H105" s="12">
        <f t="shared" si="14"/>
        <v>43.470919140815056</v>
      </c>
      <c r="I105" s="13">
        <f t="shared" si="15"/>
        <v>434.70919140815056</v>
      </c>
      <c r="J105" s="4" t="str">
        <f t="shared" si="16"/>
        <v>JA</v>
      </c>
      <c r="K105" s="37">
        <f t="shared" si="18"/>
        <v>1040</v>
      </c>
      <c r="L105" s="16">
        <f t="shared" si="19"/>
        <v>49278.633938027946</v>
      </c>
      <c r="M105" s="16">
        <f t="shared" si="20"/>
        <v>6736.2536300607007</v>
      </c>
      <c r="N105" s="16">
        <f t="shared" si="21"/>
        <v>13427.297504214954</v>
      </c>
      <c r="O105" s="16">
        <f t="shared" si="22"/>
        <v>89605.736206579255</v>
      </c>
      <c r="P105" s="16">
        <f t="shared" si="23"/>
        <v>13427.297504214954</v>
      </c>
      <c r="Q105" s="24">
        <f t="shared" si="24"/>
        <v>10850.341417547437</v>
      </c>
      <c r="R105" s="24">
        <f t="shared" si="25"/>
        <v>268771.99886383134</v>
      </c>
      <c r="S105" s="16">
        <f t="shared" si="26"/>
        <v>452097.55906447658</v>
      </c>
      <c r="T105" s="16">
        <f t="shared" si="27"/>
        <v>452097.55906447658</v>
      </c>
      <c r="AA105" s="26"/>
      <c r="AB105" s="26"/>
    </row>
    <row r="106" spans="1:37" x14ac:dyDescent="0.25">
      <c r="A106" s="2">
        <v>30</v>
      </c>
      <c r="B106" s="6" t="s">
        <v>251</v>
      </c>
      <c r="C106" s="4" t="s">
        <v>252</v>
      </c>
      <c r="D106" s="26">
        <v>35.236076533470602</v>
      </c>
      <c r="E106" s="26">
        <v>7.1340759552711202</v>
      </c>
      <c r="F106" s="45">
        <v>118.72195074837835</v>
      </c>
      <c r="G106" s="12">
        <f t="shared" si="17"/>
        <v>42.370152488741724</v>
      </c>
      <c r="H106" s="12">
        <f t="shared" si="14"/>
        <v>11.872195074837835</v>
      </c>
      <c r="I106" s="13">
        <f t="shared" si="15"/>
        <v>118.72195074837835</v>
      </c>
      <c r="J106" s="4" t="str">
        <f t="shared" si="16"/>
        <v>JA</v>
      </c>
      <c r="K106" s="37">
        <f t="shared" si="18"/>
        <v>1280</v>
      </c>
      <c r="L106" s="16">
        <f t="shared" si="19"/>
        <v>16564.086568413746</v>
      </c>
      <c r="M106" s="16">
        <f t="shared" si="20"/>
        <v>2264.2650446730718</v>
      </c>
      <c r="N106" s="16">
        <f t="shared" si="21"/>
        <v>4513.3336796503509</v>
      </c>
      <c r="O106" s="16">
        <f t="shared" si="22"/>
        <v>30119.284017060592</v>
      </c>
      <c r="P106" s="16">
        <f t="shared" si="23"/>
        <v>4513.3336796503509</v>
      </c>
      <c r="Q106" s="24">
        <f t="shared" si="24"/>
        <v>3647.138326990183</v>
      </c>
      <c r="R106" s="24">
        <f t="shared" si="25"/>
        <v>90342.655641485995</v>
      </c>
      <c r="S106" s="16">
        <f t="shared" si="26"/>
        <v>151964.09695792428</v>
      </c>
      <c r="T106" s="16">
        <f t="shared" si="27"/>
        <v>151964.09695792428</v>
      </c>
      <c r="AA106" s="26"/>
      <c r="AB106" s="26"/>
    </row>
    <row r="107" spans="1:37" x14ac:dyDescent="0.25">
      <c r="A107" s="2">
        <v>30</v>
      </c>
      <c r="B107" s="6" t="s">
        <v>253</v>
      </c>
      <c r="C107" s="4" t="s">
        <v>254</v>
      </c>
      <c r="D107" s="26">
        <v>35.261137578725005</v>
      </c>
      <c r="E107" s="26">
        <v>4.2685589553420007</v>
      </c>
      <c r="F107" s="45">
        <v>256.95964020665042</v>
      </c>
      <c r="G107" s="12">
        <f t="shared" si="17"/>
        <v>39.529696534067007</v>
      </c>
      <c r="H107" s="12">
        <f t="shared" si="14"/>
        <v>25.695964020665045</v>
      </c>
      <c r="I107" s="13">
        <f t="shared" si="15"/>
        <v>256.95964020665042</v>
      </c>
      <c r="J107" s="4" t="str">
        <f t="shared" si="16"/>
        <v>JA</v>
      </c>
      <c r="K107" s="37">
        <f t="shared" si="18"/>
        <v>1040</v>
      </c>
      <c r="L107" s="16">
        <f t="shared" si="19"/>
        <v>29128.944813825889</v>
      </c>
      <c r="M107" s="16">
        <f t="shared" si="20"/>
        <v>3981.8465846422546</v>
      </c>
      <c r="N107" s="16">
        <f t="shared" si="21"/>
        <v>7936.9693667030178</v>
      </c>
      <c r="O107" s="16">
        <f t="shared" si="22"/>
        <v>52966.576716516429</v>
      </c>
      <c r="P107" s="16">
        <f t="shared" si="23"/>
        <v>7936.9693667030178</v>
      </c>
      <c r="Q107" s="24">
        <f t="shared" si="24"/>
        <v>6413.712619557994</v>
      </c>
      <c r="R107" s="24">
        <f t="shared" si="25"/>
        <v>158873.00634696783</v>
      </c>
      <c r="S107" s="16">
        <f t="shared" si="26"/>
        <v>267238.02581491641</v>
      </c>
      <c r="T107" s="16">
        <f t="shared" si="27"/>
        <v>267238.02581491641</v>
      </c>
      <c r="AA107" s="26"/>
      <c r="AB107" s="26"/>
    </row>
    <row r="108" spans="1:37" x14ac:dyDescent="0.25">
      <c r="A108" s="2">
        <v>30</v>
      </c>
      <c r="B108" s="6" t="s">
        <v>255</v>
      </c>
      <c r="C108" s="4" t="s">
        <v>256</v>
      </c>
      <c r="D108" s="26">
        <v>35.187351061826696</v>
      </c>
      <c r="E108" s="26">
        <v>9.8434635554707999</v>
      </c>
      <c r="F108" s="45">
        <v>133.97412465793516</v>
      </c>
      <c r="G108" s="12">
        <f t="shared" si="17"/>
        <v>45.030814617297494</v>
      </c>
      <c r="H108" s="12">
        <f t="shared" si="14"/>
        <v>13.397412465793517</v>
      </c>
      <c r="I108" s="13">
        <f t="shared" si="15"/>
        <v>133.97412465793516</v>
      </c>
      <c r="J108" s="4" t="str">
        <f t="shared" si="16"/>
        <v>JA</v>
      </c>
      <c r="K108" s="37">
        <f t="shared" si="18"/>
        <v>1280</v>
      </c>
      <c r="L108" s="16">
        <f t="shared" si="19"/>
        <v>18692.069872275115</v>
      </c>
      <c r="M108" s="16">
        <f t="shared" si="20"/>
        <v>2555.1545054761395</v>
      </c>
      <c r="N108" s="16">
        <f t="shared" si="21"/>
        <v>5093.1603229960629</v>
      </c>
      <c r="O108" s="16">
        <f t="shared" si="22"/>
        <v>33988.699529219513</v>
      </c>
      <c r="P108" s="16">
        <f t="shared" si="23"/>
        <v>5093.1603229960629</v>
      </c>
      <c r="Q108" s="24">
        <f t="shared" si="24"/>
        <v>4115.6851094917683</v>
      </c>
      <c r="R108" s="24">
        <f t="shared" si="25"/>
        <v>101948.94989970235</v>
      </c>
      <c r="S108" s="16">
        <f t="shared" si="26"/>
        <v>171486.879562157</v>
      </c>
      <c r="T108" s="16">
        <f t="shared" si="27"/>
        <v>171486.879562157</v>
      </c>
      <c r="AA108" s="26"/>
      <c r="AB108" s="26"/>
    </row>
    <row r="109" spans="1:37" x14ac:dyDescent="0.25">
      <c r="A109" s="2">
        <v>30</v>
      </c>
      <c r="B109" s="6" t="s">
        <v>257</v>
      </c>
      <c r="C109" s="4" t="s">
        <v>258</v>
      </c>
      <c r="D109" s="26">
        <v>39.075301331281807</v>
      </c>
      <c r="E109" s="26">
        <v>20.060646205368798</v>
      </c>
      <c r="F109" s="45">
        <v>202.99622914909813</v>
      </c>
      <c r="G109" s="12">
        <f t="shared" si="17"/>
        <v>59.135947536650605</v>
      </c>
      <c r="H109" s="12">
        <f t="shared" si="14"/>
        <v>20.299622914909815</v>
      </c>
      <c r="I109" s="13">
        <f t="shared" si="15"/>
        <v>202.99622914909813</v>
      </c>
      <c r="J109" s="4" t="str">
        <f t="shared" si="16"/>
        <v>JA</v>
      </c>
      <c r="K109" s="37">
        <f t="shared" si="18"/>
        <v>1040</v>
      </c>
      <c r="L109" s="16">
        <f t="shared" si="19"/>
        <v>23011.652536341764</v>
      </c>
      <c r="M109" s="16">
        <f t="shared" si="20"/>
        <v>3145.6295668944244</v>
      </c>
      <c r="N109" s="16">
        <f t="shared" si="21"/>
        <v>6270.1475259573426</v>
      </c>
      <c r="O109" s="16">
        <f t="shared" si="22"/>
        <v>41843.206722045295</v>
      </c>
      <c r="P109" s="16">
        <f t="shared" si="23"/>
        <v>6270.1475259573426</v>
      </c>
      <c r="Q109" s="24">
        <f t="shared" si="24"/>
        <v>5066.7858795614893</v>
      </c>
      <c r="R109" s="24">
        <f t="shared" si="25"/>
        <v>125508.50855830438</v>
      </c>
      <c r="S109" s="16">
        <f t="shared" si="26"/>
        <v>211116.07831506204</v>
      </c>
      <c r="T109" s="16">
        <f t="shared" si="27"/>
        <v>211116.07831506204</v>
      </c>
      <c r="AA109" s="26"/>
      <c r="AB109" s="26"/>
    </row>
    <row r="110" spans="1:37" x14ac:dyDescent="0.25">
      <c r="A110" s="2">
        <v>30</v>
      </c>
      <c r="B110" s="6" t="s">
        <v>259</v>
      </c>
      <c r="C110" s="4" t="s">
        <v>260</v>
      </c>
      <c r="D110" s="26">
        <v>37.889472649538298</v>
      </c>
      <c r="E110" s="26">
        <v>10.271803108449999</v>
      </c>
      <c r="F110" s="45">
        <v>102.68067302228955</v>
      </c>
      <c r="G110" s="12">
        <f t="shared" si="17"/>
        <v>48.1612757579883</v>
      </c>
      <c r="H110" s="12">
        <f t="shared" si="14"/>
        <v>10.268067302228957</v>
      </c>
      <c r="I110" s="13">
        <f t="shared" si="15"/>
        <v>102.68067302228955</v>
      </c>
      <c r="J110" s="4" t="str">
        <f t="shared" si="16"/>
        <v>JA</v>
      </c>
      <c r="K110" s="37">
        <f t="shared" si="18"/>
        <v>1280</v>
      </c>
      <c r="L110" s="16">
        <f t="shared" si="19"/>
        <v>14326.00750006984</v>
      </c>
      <c r="M110" s="16">
        <f t="shared" si="20"/>
        <v>1958.3257958811064</v>
      </c>
      <c r="N110" s="16">
        <f t="shared" si="21"/>
        <v>3903.5084656153599</v>
      </c>
      <c r="O110" s="16">
        <f t="shared" si="22"/>
        <v>26049.67602306277</v>
      </c>
      <c r="P110" s="16">
        <f t="shared" si="23"/>
        <v>3903.5084656153599</v>
      </c>
      <c r="Q110" s="24">
        <f t="shared" si="24"/>
        <v>3154.3502752447353</v>
      </c>
      <c r="R110" s="24">
        <f t="shared" si="25"/>
        <v>78135.88494304147</v>
      </c>
      <c r="S110" s="16">
        <f t="shared" si="26"/>
        <v>131431.26146853063</v>
      </c>
      <c r="T110" s="16">
        <f t="shared" si="27"/>
        <v>131431.26146853063</v>
      </c>
      <c r="AA110" s="26"/>
      <c r="AB110" s="26"/>
    </row>
    <row r="111" spans="1:37" s="21" customFormat="1" ht="13" thickBot="1" x14ac:dyDescent="0.3">
      <c r="A111" s="2">
        <v>30</v>
      </c>
      <c r="B111" s="6" t="s">
        <v>261</v>
      </c>
      <c r="C111" s="4" t="s">
        <v>262</v>
      </c>
      <c r="D111" s="26">
        <v>15.358471683287</v>
      </c>
      <c r="E111" s="26">
        <v>8.7138193019175816</v>
      </c>
      <c r="F111" s="45">
        <v>85.700009509439184</v>
      </c>
      <c r="G111" s="12">
        <f t="shared" si="17"/>
        <v>24.072290985204582</v>
      </c>
      <c r="H111" s="12">
        <f t="shared" si="14"/>
        <v>8.5700009509439194</v>
      </c>
      <c r="I111" s="13">
        <f t="shared" si="15"/>
        <v>85.700009509439184</v>
      </c>
      <c r="J111" s="4" t="str">
        <f t="shared" si="16"/>
        <v>JA</v>
      </c>
      <c r="K111" s="37">
        <f t="shared" si="18"/>
        <v>1280</v>
      </c>
      <c r="L111" s="16">
        <f t="shared" si="19"/>
        <v>11956.865326756953</v>
      </c>
      <c r="M111" s="16">
        <f t="shared" si="20"/>
        <v>1634.4705813640239</v>
      </c>
      <c r="N111" s="16">
        <f t="shared" si="21"/>
        <v>3257.9715615108398</v>
      </c>
      <c r="O111" s="16">
        <f t="shared" si="22"/>
        <v>21741.749612506679</v>
      </c>
      <c r="P111" s="16">
        <f t="shared" si="23"/>
        <v>3257.9715615108398</v>
      </c>
      <c r="Q111" s="24">
        <f t="shared" si="24"/>
        <v>2632.7042921299717</v>
      </c>
      <c r="R111" s="24">
        <f t="shared" si="25"/>
        <v>65214.279236302842</v>
      </c>
      <c r="S111" s="16">
        <f t="shared" si="26"/>
        <v>109696.01217208215</v>
      </c>
      <c r="T111" s="16">
        <f t="shared" si="27"/>
        <v>109696.01217208215</v>
      </c>
      <c r="U111"/>
      <c r="V111" s="26"/>
      <c r="W111" s="26"/>
      <c r="X111" s="33"/>
      <c r="Y111"/>
      <c r="Z111"/>
      <c r="AA111" s="26"/>
      <c r="AB111" s="26"/>
      <c r="AC111"/>
      <c r="AD111"/>
      <c r="AE111"/>
      <c r="AF111"/>
      <c r="AG111"/>
      <c r="AH111"/>
      <c r="AI111"/>
      <c r="AJ111"/>
      <c r="AK111"/>
    </row>
    <row r="112" spans="1:37" x14ac:dyDescent="0.25">
      <c r="A112" s="2">
        <v>30</v>
      </c>
      <c r="B112" s="6" t="s">
        <v>263</v>
      </c>
      <c r="C112" s="36" t="s">
        <v>264</v>
      </c>
      <c r="D112" s="26">
        <v>5.0200246015362699</v>
      </c>
      <c r="E112" s="26">
        <v>9.2845521170756005</v>
      </c>
      <c r="F112" s="45">
        <v>61.463822494247985</v>
      </c>
      <c r="G112" s="12">
        <f t="shared" si="17"/>
        <v>14.30457671861187</v>
      </c>
      <c r="H112" s="12">
        <f t="shared" si="14"/>
        <v>6.146382249424799</v>
      </c>
      <c r="I112" s="13">
        <f t="shared" si="15"/>
        <v>61.463822494247985</v>
      </c>
      <c r="J112" s="4" t="str">
        <f t="shared" si="16"/>
        <v>JA</v>
      </c>
      <c r="K112" s="37">
        <f t="shared" si="18"/>
        <v>1280</v>
      </c>
      <c r="L112" s="16">
        <f t="shared" si="19"/>
        <v>8575.4325143974784</v>
      </c>
      <c r="M112" s="16">
        <f t="shared" si="20"/>
        <v>1172.2380226102975</v>
      </c>
      <c r="N112" s="16">
        <f t="shared" si="21"/>
        <v>2336.6086759413315</v>
      </c>
      <c r="O112" s="16">
        <f t="shared" si="22"/>
        <v>15593.125911500736</v>
      </c>
      <c r="P112" s="16">
        <f t="shared" si="23"/>
        <v>2336.6086759413315</v>
      </c>
      <c r="Q112" s="24">
        <f t="shared" si="24"/>
        <v>1888.1686270232981</v>
      </c>
      <c r="R112" s="24">
        <f t="shared" si="25"/>
        <v>46771.510365222945</v>
      </c>
      <c r="S112" s="16">
        <f t="shared" si="26"/>
        <v>78673.692792637419</v>
      </c>
      <c r="T112" s="16">
        <f t="shared" si="27"/>
        <v>78673.692792637419</v>
      </c>
      <c r="AA112" s="26"/>
      <c r="AB112" s="26"/>
    </row>
    <row r="113" spans="1:40" x14ac:dyDescent="0.25">
      <c r="A113" s="2">
        <v>30</v>
      </c>
      <c r="B113" s="6" t="s">
        <v>265</v>
      </c>
      <c r="C113" s="4" t="s">
        <v>266</v>
      </c>
      <c r="D113" s="26">
        <v>14.464463292154699</v>
      </c>
      <c r="E113" s="26">
        <v>34.400832907064697</v>
      </c>
      <c r="F113" s="45">
        <v>192.28667047562914</v>
      </c>
      <c r="G113" s="12">
        <f>(D113+E113)</f>
        <v>48.865296199219394</v>
      </c>
      <c r="H113" s="12">
        <f>F113*0.1</f>
        <v>19.228667047562915</v>
      </c>
      <c r="I113" s="13">
        <f>IF(G113&gt;=H113,F113,G113*10)</f>
        <v>192.28667047562914</v>
      </c>
      <c r="J113" s="4" t="str">
        <f>IF(G113&gt;=H113,"JA","Nei")</f>
        <v>JA</v>
      </c>
      <c r="K113" s="37">
        <f t="shared" si="18"/>
        <v>1280</v>
      </c>
      <c r="L113" s="16">
        <f t="shared" si="19"/>
        <v>22672</v>
      </c>
      <c r="M113" s="16">
        <f t="shared" si="20"/>
        <v>3099.2</v>
      </c>
      <c r="N113" s="16">
        <f t="shared" si="21"/>
        <v>6177.6</v>
      </c>
      <c r="O113" s="16">
        <f t="shared" si="22"/>
        <v>41225.599999999999</v>
      </c>
      <c r="P113" s="16">
        <f t="shared" si="23"/>
        <v>6177.6</v>
      </c>
      <c r="Q113" s="24">
        <f t="shared" si="24"/>
        <v>4992</v>
      </c>
      <c r="R113" s="24">
        <f t="shared" si="25"/>
        <v>123656</v>
      </c>
      <c r="S113" s="16">
        <f t="shared" si="26"/>
        <v>246126.93820880528</v>
      </c>
      <c r="T113" s="16">
        <f t="shared" si="27"/>
        <v>208000</v>
      </c>
      <c r="AA113" s="26"/>
      <c r="AB113" s="26"/>
    </row>
    <row r="114" spans="1:40" x14ac:dyDescent="0.25">
      <c r="A114" s="2">
        <v>30</v>
      </c>
      <c r="B114" s="35" t="s">
        <v>267</v>
      </c>
      <c r="C114" s="4" t="s">
        <v>268</v>
      </c>
      <c r="D114" s="26">
        <v>40.775848933275697</v>
      </c>
      <c r="E114" s="26">
        <v>44.1744586682753</v>
      </c>
      <c r="F114" s="13">
        <v>376.61640698173619</v>
      </c>
      <c r="G114" s="12">
        <f t="shared" si="17"/>
        <v>84.950307601551003</v>
      </c>
      <c r="H114" s="12">
        <f t="shared" si="14"/>
        <v>37.66164069817362</v>
      </c>
      <c r="I114" s="13">
        <f t="shared" si="15"/>
        <v>376.61640698173619</v>
      </c>
      <c r="J114" s="4" t="str">
        <f t="shared" si="16"/>
        <v>JA</v>
      </c>
      <c r="K114" s="37">
        <f t="shared" si="18"/>
        <v>1040</v>
      </c>
      <c r="L114" s="16">
        <f t="shared" si="19"/>
        <v>42693.235895449616</v>
      </c>
      <c r="M114" s="16">
        <f t="shared" si="20"/>
        <v>5836.0478425889842</v>
      </c>
      <c r="N114" s="16">
        <f t="shared" si="21"/>
        <v>11632.927578851868</v>
      </c>
      <c r="O114" s="16">
        <f t="shared" si="22"/>
        <v>77631.186738331307</v>
      </c>
      <c r="P114" s="16">
        <f t="shared" si="23"/>
        <v>11632.927578851868</v>
      </c>
      <c r="Q114" s="24">
        <f t="shared" si="24"/>
        <v>9400.3455182641355</v>
      </c>
      <c r="R114" s="24">
        <f t="shared" si="25"/>
        <v>232854.39210866785</v>
      </c>
      <c r="S114" s="16">
        <f t="shared" si="26"/>
        <v>391681.06326100562</v>
      </c>
      <c r="T114" s="16">
        <f t="shared" si="27"/>
        <v>391681.06326100562</v>
      </c>
      <c r="AA114" s="26"/>
      <c r="AB114" s="26"/>
      <c r="AC114" s="26"/>
    </row>
    <row r="115" spans="1:40" x14ac:dyDescent="0.25">
      <c r="A115" s="2">
        <v>30</v>
      </c>
      <c r="B115" s="6" t="s">
        <v>269</v>
      </c>
      <c r="C115" s="4" t="s">
        <v>270</v>
      </c>
      <c r="D115" s="26">
        <v>104.901366228399</v>
      </c>
      <c r="E115" s="26">
        <v>15.154978978489702</v>
      </c>
      <c r="F115" s="45">
        <v>1144.7987328749171</v>
      </c>
      <c r="G115" s="12">
        <f>(D115+E115)</f>
        <v>120.05634520688869</v>
      </c>
      <c r="H115" s="12">
        <f>F115*0.1</f>
        <v>114.47987328749171</v>
      </c>
      <c r="I115" s="13">
        <f>IF(G115&gt;=H115,F115,G115*10)</f>
        <v>1144.7987328749171</v>
      </c>
      <c r="J115" s="4" t="str">
        <f>IF(G115&gt;=H115,"JA","Nei")</f>
        <v>JA</v>
      </c>
      <c r="K115" s="37">
        <f t="shared" si="18"/>
        <v>1040</v>
      </c>
      <c r="L115" s="16">
        <f t="shared" si="19"/>
        <v>126767</v>
      </c>
      <c r="M115" s="16">
        <f t="shared" si="20"/>
        <v>17328.7</v>
      </c>
      <c r="N115" s="16">
        <f t="shared" si="21"/>
        <v>34541.1</v>
      </c>
      <c r="O115" s="16">
        <f t="shared" si="22"/>
        <v>230506.59999999998</v>
      </c>
      <c r="P115" s="16">
        <f t="shared" si="23"/>
        <v>34541.1</v>
      </c>
      <c r="Q115" s="24">
        <f t="shared" si="24"/>
        <v>27912</v>
      </c>
      <c r="R115" s="24">
        <f t="shared" si="25"/>
        <v>691403.5</v>
      </c>
      <c r="S115" s="16">
        <f t="shared" si="26"/>
        <v>1190590.6821899137</v>
      </c>
      <c r="T115" s="16">
        <f t="shared" si="27"/>
        <v>1163000</v>
      </c>
      <c r="AA115" s="26"/>
      <c r="AB115" s="26"/>
      <c r="AC115" s="26"/>
    </row>
    <row r="116" spans="1:40" x14ac:dyDescent="0.25">
      <c r="A116" s="2">
        <v>30</v>
      </c>
      <c r="B116" s="35" t="s">
        <v>271</v>
      </c>
      <c r="C116" s="4" t="s">
        <v>272</v>
      </c>
      <c r="D116" s="26">
        <v>6.2883846194678394</v>
      </c>
      <c r="E116" s="26">
        <v>5.1270905159253601</v>
      </c>
      <c r="F116" s="45">
        <v>71.752513032222424</v>
      </c>
      <c r="G116" s="12">
        <f t="shared" si="17"/>
        <v>11.4154751353932</v>
      </c>
      <c r="H116" s="12">
        <f t="shared" si="14"/>
        <v>7.1752513032222431</v>
      </c>
      <c r="I116" s="13">
        <f t="shared" si="15"/>
        <v>71.752513032222424</v>
      </c>
      <c r="J116" s="4" t="str">
        <f t="shared" si="16"/>
        <v>JA</v>
      </c>
      <c r="K116" s="37">
        <f t="shared" si="18"/>
        <v>1280</v>
      </c>
      <c r="L116" s="16">
        <f t="shared" si="19"/>
        <v>10010.910618255672</v>
      </c>
      <c r="M116" s="16">
        <f t="shared" si="20"/>
        <v>1368.4639285505459</v>
      </c>
      <c r="N116" s="16">
        <f t="shared" si="21"/>
        <v>2727.7435354329677</v>
      </c>
      <c r="O116" s="16">
        <f t="shared" si="22"/>
        <v>18203.325546222699</v>
      </c>
      <c r="P116" s="16">
        <f t="shared" si="23"/>
        <v>2727.7435354329677</v>
      </c>
      <c r="Q116" s="24">
        <f t="shared" si="24"/>
        <v>2204.2372003498726</v>
      </c>
      <c r="R116" s="24">
        <f t="shared" si="25"/>
        <v>54600.792316999978</v>
      </c>
      <c r="S116" s="16">
        <f t="shared" si="26"/>
        <v>91843.216681244696</v>
      </c>
      <c r="T116" s="16">
        <f t="shared" si="27"/>
        <v>91843.216681244696</v>
      </c>
      <c r="AA116" s="26"/>
      <c r="AB116" s="26"/>
    </row>
    <row r="117" spans="1:40" x14ac:dyDescent="0.25">
      <c r="A117" s="2">
        <v>30</v>
      </c>
      <c r="B117" s="6" t="s">
        <v>273</v>
      </c>
      <c r="C117" s="4" t="s">
        <v>274</v>
      </c>
      <c r="D117" s="26">
        <v>30.549678618650997</v>
      </c>
      <c r="E117" s="26">
        <v>6.4738895453248304</v>
      </c>
      <c r="F117" s="45">
        <v>218.76744706380583</v>
      </c>
      <c r="G117" s="12">
        <f t="shared" si="17"/>
        <v>37.023568163975824</v>
      </c>
      <c r="H117" s="12">
        <f t="shared" si="14"/>
        <v>21.876744706380585</v>
      </c>
      <c r="I117" s="13">
        <f t="shared" si="15"/>
        <v>218.76744706380583</v>
      </c>
      <c r="J117" s="4" t="str">
        <f t="shared" si="16"/>
        <v>JA</v>
      </c>
      <c r="K117" s="37">
        <f t="shared" si="18"/>
        <v>1040</v>
      </c>
      <c r="L117" s="16">
        <f t="shared" si="19"/>
        <v>24799.477799153032</v>
      </c>
      <c r="M117" s="16">
        <f t="shared" si="20"/>
        <v>3390.0203597007353</v>
      </c>
      <c r="N117" s="16">
        <f t="shared" si="21"/>
        <v>6757.2889049068353</v>
      </c>
      <c r="O117" s="16">
        <f t="shared" si="22"/>
        <v>45094.09632836817</v>
      </c>
      <c r="P117" s="16">
        <f t="shared" si="23"/>
        <v>6757.2889049068353</v>
      </c>
      <c r="Q117" s="24">
        <f t="shared" si="24"/>
        <v>5460.435478712594</v>
      </c>
      <c r="R117" s="24">
        <f t="shared" si="25"/>
        <v>135259.5371706099</v>
      </c>
      <c r="S117" s="16">
        <f t="shared" si="26"/>
        <v>227518.14494635808</v>
      </c>
      <c r="T117" s="16">
        <f t="shared" si="27"/>
        <v>227518.14494635808</v>
      </c>
      <c r="AA117" s="26"/>
      <c r="AB117" s="26"/>
    </row>
    <row r="118" spans="1:40" x14ac:dyDescent="0.25">
      <c r="A118" s="2">
        <v>30</v>
      </c>
      <c r="B118" s="35" t="s">
        <v>275</v>
      </c>
      <c r="C118" s="4" t="s">
        <v>276</v>
      </c>
      <c r="D118" s="26">
        <v>5.9301945253161801</v>
      </c>
      <c r="E118" s="26">
        <v>9.7341992045829588</v>
      </c>
      <c r="F118" s="45">
        <v>70.545952973196577</v>
      </c>
      <c r="G118" s="12">
        <f>(D118+E118)</f>
        <v>15.664393729899139</v>
      </c>
      <c r="H118" s="12">
        <f>F118*0.1</f>
        <v>7.0545952973196577</v>
      </c>
      <c r="I118" s="13">
        <f>IF(G118&gt;=H118,F118,G118*10)</f>
        <v>70.545952973196577</v>
      </c>
      <c r="J118" s="4" t="str">
        <f>IF(G118&gt;=H118,"JA","Nei")</f>
        <v>JA</v>
      </c>
      <c r="K118" s="37">
        <f t="shared" si="18"/>
        <v>1280</v>
      </c>
      <c r="L118" s="16">
        <f t="shared" si="19"/>
        <v>9842.5713588203853</v>
      </c>
      <c r="M118" s="16">
        <f t="shared" si="20"/>
        <v>1345.4524151048051</v>
      </c>
      <c r="N118" s="16">
        <f t="shared" si="21"/>
        <v>2681.8749482290409</v>
      </c>
      <c r="O118" s="16">
        <f t="shared" si="22"/>
        <v>17897.226085488077</v>
      </c>
      <c r="P118" s="16">
        <f t="shared" si="23"/>
        <v>2681.8749482290409</v>
      </c>
      <c r="Q118" s="24">
        <f t="shared" si="24"/>
        <v>2167.171675336599</v>
      </c>
      <c r="R118" s="24">
        <f t="shared" si="25"/>
        <v>53682.648374483666</v>
      </c>
      <c r="S118" s="16">
        <f t="shared" si="26"/>
        <v>90298.819805691615</v>
      </c>
      <c r="T118" s="16">
        <f t="shared" si="27"/>
        <v>90298.819805691615</v>
      </c>
      <c r="AA118" s="26"/>
      <c r="AB118" s="26"/>
    </row>
    <row r="119" spans="1:40" x14ac:dyDescent="0.25">
      <c r="A119" s="2">
        <v>30</v>
      </c>
      <c r="B119" s="6" t="s">
        <v>277</v>
      </c>
      <c r="C119" s="36" t="s">
        <v>278</v>
      </c>
      <c r="D119" s="26">
        <v>118.162142726586</v>
      </c>
      <c r="E119" s="26">
        <v>32.109954424870097</v>
      </c>
      <c r="F119" s="45">
        <v>434.99852068118741</v>
      </c>
      <c r="G119" s="12">
        <f t="shared" si="17"/>
        <v>150.27209715145608</v>
      </c>
      <c r="H119" s="12">
        <f t="shared" si="14"/>
        <v>43.499852068118741</v>
      </c>
      <c r="I119" s="13">
        <f t="shared" si="15"/>
        <v>434.99852068118741</v>
      </c>
      <c r="J119" s="4" t="str">
        <f t="shared" si="16"/>
        <v>JA</v>
      </c>
      <c r="K119" s="37">
        <f t="shared" si="18"/>
        <v>1040</v>
      </c>
      <c r="L119" s="16">
        <f t="shared" si="19"/>
        <v>49311.432304419402</v>
      </c>
      <c r="M119" s="16">
        <f t="shared" si="20"/>
        <v>6740.7370764756797</v>
      </c>
      <c r="N119" s="16">
        <f t="shared" si="21"/>
        <v>13436.234306800518</v>
      </c>
      <c r="O119" s="16">
        <f t="shared" si="22"/>
        <v>89665.375070971786</v>
      </c>
      <c r="P119" s="16">
        <f t="shared" si="23"/>
        <v>13436.234306800518</v>
      </c>
      <c r="Q119" s="24">
        <f t="shared" si="24"/>
        <v>10857.563076202438</v>
      </c>
      <c r="R119" s="24">
        <f t="shared" si="25"/>
        <v>268950.88536676456</v>
      </c>
      <c r="S119" s="16">
        <f t="shared" si="26"/>
        <v>452398.46150843491</v>
      </c>
      <c r="T119" s="16">
        <f t="shared" si="27"/>
        <v>452398.46150843491</v>
      </c>
      <c r="AA119" s="26"/>
      <c r="AB119" s="26"/>
    </row>
    <row r="120" spans="1:40" x14ac:dyDescent="0.25">
      <c r="A120" s="2">
        <v>30</v>
      </c>
      <c r="B120" s="46" t="s">
        <v>279</v>
      </c>
      <c r="C120" s="46" t="s">
        <v>280</v>
      </c>
      <c r="D120" s="26">
        <v>17.125575921208402</v>
      </c>
      <c r="E120" s="26">
        <v>9.1191008518321404</v>
      </c>
      <c r="F120" s="13">
        <v>186.22648604838631</v>
      </c>
      <c r="G120" s="13">
        <f t="shared" si="17"/>
        <v>26.244676773040542</v>
      </c>
      <c r="H120" s="13">
        <f t="shared" si="14"/>
        <v>18.622648604838631</v>
      </c>
      <c r="I120" s="13">
        <f t="shared" si="15"/>
        <v>186.22648604838631</v>
      </c>
      <c r="J120" s="13" t="str">
        <f t="shared" si="16"/>
        <v>JA</v>
      </c>
      <c r="K120" s="37">
        <f t="shared" si="18"/>
        <v>1280</v>
      </c>
      <c r="L120" s="16">
        <f t="shared" si="19"/>
        <v>22672</v>
      </c>
      <c r="M120" s="16">
        <f t="shared" si="20"/>
        <v>3099.2</v>
      </c>
      <c r="N120" s="16">
        <f t="shared" si="21"/>
        <v>6177.6</v>
      </c>
      <c r="O120" s="16">
        <f t="shared" si="22"/>
        <v>41225.599999999999</v>
      </c>
      <c r="P120" s="16">
        <f t="shared" si="23"/>
        <v>6177.6</v>
      </c>
      <c r="Q120" s="24">
        <f t="shared" si="24"/>
        <v>4992</v>
      </c>
      <c r="R120" s="24">
        <f t="shared" si="25"/>
        <v>123656</v>
      </c>
      <c r="S120" s="16">
        <f t="shared" si="26"/>
        <v>238369.90214193446</v>
      </c>
      <c r="T120" s="16">
        <f t="shared" si="27"/>
        <v>208000</v>
      </c>
      <c r="AA120" s="26"/>
      <c r="AB120" s="26"/>
      <c r="AC120" s="26"/>
    </row>
    <row r="121" spans="1:40" x14ac:dyDescent="0.25">
      <c r="A121" s="2">
        <v>30</v>
      </c>
      <c r="B121" s="6" t="s">
        <v>281</v>
      </c>
      <c r="C121" s="4" t="s">
        <v>282</v>
      </c>
      <c r="D121" s="26">
        <v>26.3428201692433</v>
      </c>
      <c r="E121" s="26">
        <v>3.1658637848826898</v>
      </c>
      <c r="F121" s="45">
        <v>83.191818045898358</v>
      </c>
      <c r="G121" s="12">
        <f t="shared" si="17"/>
        <v>29.508683954125988</v>
      </c>
      <c r="H121" s="12">
        <f t="shared" si="14"/>
        <v>8.3191818045898369</v>
      </c>
      <c r="I121" s="13">
        <f t="shared" si="15"/>
        <v>83.191818045898358</v>
      </c>
      <c r="J121" s="4" t="str">
        <f t="shared" si="16"/>
        <v>JA</v>
      </c>
      <c r="K121" s="37">
        <f t="shared" si="18"/>
        <v>1280</v>
      </c>
      <c r="L121" s="16">
        <f t="shared" si="19"/>
        <v>11606.922453763738</v>
      </c>
      <c r="M121" s="16">
        <f t="shared" si="20"/>
        <v>1586.6343537713735</v>
      </c>
      <c r="N121" s="16">
        <f t="shared" si="21"/>
        <v>3162.6201548328718</v>
      </c>
      <c r="O121" s="16">
        <f t="shared" si="22"/>
        <v>21105.431470972228</v>
      </c>
      <c r="P121" s="16">
        <f t="shared" si="23"/>
        <v>3162.6201548328718</v>
      </c>
      <c r="Q121" s="24">
        <f t="shared" si="24"/>
        <v>2555.6526503699974</v>
      </c>
      <c r="R121" s="24">
        <f t="shared" si="25"/>
        <v>63305.645860206816</v>
      </c>
      <c r="S121" s="16">
        <f t="shared" si="26"/>
        <v>106485.5270987499</v>
      </c>
      <c r="T121" s="16">
        <f t="shared" si="27"/>
        <v>106485.5270987499</v>
      </c>
      <c r="AA121" s="26"/>
      <c r="AB121" s="26"/>
    </row>
    <row r="122" spans="1:40" x14ac:dyDescent="0.25">
      <c r="A122" s="2">
        <v>30</v>
      </c>
      <c r="B122" s="6" t="s">
        <v>283</v>
      </c>
      <c r="C122" s="4" t="s">
        <v>284</v>
      </c>
      <c r="D122" s="26">
        <v>88.945070229954595</v>
      </c>
      <c r="E122" s="26">
        <v>22.3925359774118</v>
      </c>
      <c r="F122" s="45">
        <v>252.44793688750855</v>
      </c>
      <c r="G122" s="12">
        <f t="shared" si="17"/>
        <v>111.33760620736639</v>
      </c>
      <c r="H122" s="12">
        <f t="shared" si="14"/>
        <v>25.244793688750857</v>
      </c>
      <c r="I122" s="13">
        <f t="shared" si="15"/>
        <v>252.44793688750855</v>
      </c>
      <c r="J122" s="4" t="str">
        <f t="shared" si="16"/>
        <v>JA</v>
      </c>
      <c r="K122" s="37">
        <f t="shared" si="18"/>
        <v>1040</v>
      </c>
      <c r="L122" s="16">
        <f t="shared" si="19"/>
        <v>28617.498125567967</v>
      </c>
      <c r="M122" s="16">
        <f t="shared" si="20"/>
        <v>3911.9332300088322</v>
      </c>
      <c r="N122" s="16">
        <f t="shared" si="21"/>
        <v>7797.6118745813637</v>
      </c>
      <c r="O122" s="16">
        <f t="shared" si="22"/>
        <v>52036.588334748354</v>
      </c>
      <c r="P122" s="16">
        <f t="shared" si="23"/>
        <v>7797.6118745813637</v>
      </c>
      <c r="Q122" s="24">
        <f t="shared" si="24"/>
        <v>6301.1005047122126</v>
      </c>
      <c r="R122" s="24">
        <f t="shared" si="25"/>
        <v>156083.51041880879</v>
      </c>
      <c r="S122" s="16">
        <f t="shared" si="26"/>
        <v>262545.85436300887</v>
      </c>
      <c r="T122" s="16">
        <f t="shared" si="27"/>
        <v>262545.85436300887</v>
      </c>
      <c r="AA122" s="26"/>
      <c r="AB122" s="26"/>
    </row>
    <row r="123" spans="1:40" x14ac:dyDescent="0.25">
      <c r="A123" s="2">
        <v>30</v>
      </c>
      <c r="B123" s="6" t="s">
        <v>285</v>
      </c>
      <c r="C123" s="4" t="s">
        <v>286</v>
      </c>
      <c r="D123" s="26">
        <v>142.625669559926</v>
      </c>
      <c r="E123" s="26">
        <v>15.7161508868646</v>
      </c>
      <c r="F123" s="45">
        <v>640.76805773568515</v>
      </c>
      <c r="G123" s="12">
        <f t="shared" si="17"/>
        <v>158.34182044679059</v>
      </c>
      <c r="H123" s="12">
        <f t="shared" si="14"/>
        <v>64.076805773568523</v>
      </c>
      <c r="I123" s="13">
        <f t="shared" si="15"/>
        <v>640.76805773568515</v>
      </c>
      <c r="J123" s="4" t="str">
        <f t="shared" si="16"/>
        <v>JA</v>
      </c>
      <c r="K123" s="37">
        <f t="shared" si="18"/>
        <v>1040</v>
      </c>
      <c r="L123" s="16">
        <f t="shared" si="19"/>
        <v>72637.467024917278</v>
      </c>
      <c r="M123" s="16">
        <f t="shared" si="20"/>
        <v>9929.3418226721769</v>
      </c>
      <c r="N123" s="16">
        <f t="shared" si="21"/>
        <v>19792.043767339845</v>
      </c>
      <c r="O123" s="16">
        <f t="shared" si="22"/>
        <v>132080.2382049413</v>
      </c>
      <c r="P123" s="16">
        <f t="shared" si="23"/>
        <v>19792.043767339845</v>
      </c>
      <c r="Q123" s="24">
        <f t="shared" si="24"/>
        <v>15993.570721082702</v>
      </c>
      <c r="R123" s="24">
        <f t="shared" si="25"/>
        <v>396174.07473681943</v>
      </c>
      <c r="S123" s="16">
        <f t="shared" si="26"/>
        <v>666398.78004511259</v>
      </c>
      <c r="T123" s="16">
        <f t="shared" si="27"/>
        <v>666398.78004511259</v>
      </c>
      <c r="AA123" s="26"/>
      <c r="AB123" s="26"/>
    </row>
    <row r="124" spans="1:40" x14ac:dyDescent="0.25">
      <c r="A124" s="2">
        <v>30</v>
      </c>
      <c r="B124" s="6" t="s">
        <v>287</v>
      </c>
      <c r="C124" s="4" t="s">
        <v>288</v>
      </c>
      <c r="D124" s="26">
        <v>53.523640140361103</v>
      </c>
      <c r="E124" s="26">
        <v>15.896019652528901</v>
      </c>
      <c r="F124" s="45">
        <v>412.32223377489754</v>
      </c>
      <c r="G124" s="12">
        <f t="shared" si="17"/>
        <v>69.419659792890002</v>
      </c>
      <c r="H124" s="12">
        <f t="shared" si="14"/>
        <v>41.23222337748976</v>
      </c>
      <c r="I124" s="13">
        <f t="shared" si="15"/>
        <v>412.32223377489754</v>
      </c>
      <c r="J124" s="4" t="str">
        <f t="shared" si="16"/>
        <v>JA</v>
      </c>
      <c r="K124" s="37">
        <f t="shared" si="18"/>
        <v>1040</v>
      </c>
      <c r="L124" s="16">
        <f t="shared" si="19"/>
        <v>46740.848420722381</v>
      </c>
      <c r="M124" s="16">
        <f t="shared" si="20"/>
        <v>6389.3453345758116</v>
      </c>
      <c r="N124" s="16">
        <f t="shared" si="21"/>
        <v>12735.809156839035</v>
      </c>
      <c r="O124" s="16">
        <f t="shared" si="22"/>
        <v>84991.157403552075</v>
      </c>
      <c r="P124" s="16">
        <f t="shared" si="23"/>
        <v>12735.809156839035</v>
      </c>
      <c r="Q124" s="24">
        <f t="shared" si="24"/>
        <v>10291.562955021442</v>
      </c>
      <c r="R124" s="24">
        <f t="shared" si="25"/>
        <v>254930.59069834364</v>
      </c>
      <c r="S124" s="16">
        <f t="shared" si="26"/>
        <v>428815.12312589341</v>
      </c>
      <c r="T124" s="16">
        <f t="shared" si="27"/>
        <v>428815.12312589341</v>
      </c>
      <c r="AA124" s="26"/>
      <c r="AB124" s="26"/>
    </row>
    <row r="125" spans="1:40" s="21" customFormat="1" ht="13" thickBot="1" x14ac:dyDescent="0.3">
      <c r="A125" s="2">
        <v>30</v>
      </c>
      <c r="B125" s="6" t="s">
        <v>289</v>
      </c>
      <c r="C125" s="4" t="s">
        <v>290</v>
      </c>
      <c r="D125" s="26">
        <v>52.050784276477302</v>
      </c>
      <c r="E125" s="26">
        <v>8.7887314189903787</v>
      </c>
      <c r="F125" s="45">
        <v>340.98469528530632</v>
      </c>
      <c r="G125" s="12">
        <f t="shared" si="17"/>
        <v>60.839515695467682</v>
      </c>
      <c r="H125" s="12">
        <f t="shared" ref="H125:H188" si="28">F125*0.1</f>
        <v>34.098469528530636</v>
      </c>
      <c r="I125" s="13">
        <f t="shared" ref="I125:I188" si="29">IF(G125&gt;=H125,F125,G125*10)</f>
        <v>340.98469528530632</v>
      </c>
      <c r="J125" s="4" t="str">
        <f t="shared" ref="J125:J188" si="30">IF(G125&gt;=H125,"JA","Nei")</f>
        <v>JA</v>
      </c>
      <c r="K125" s="37">
        <f t="shared" si="18"/>
        <v>1040</v>
      </c>
      <c r="L125" s="16">
        <f t="shared" si="19"/>
        <v>38654.025057542327</v>
      </c>
      <c r="M125" s="16">
        <f t="shared" si="20"/>
        <v>5283.8988381411073</v>
      </c>
      <c r="N125" s="16">
        <f t="shared" si="21"/>
        <v>10532.335267972543</v>
      </c>
      <c r="O125" s="16">
        <f t="shared" si="22"/>
        <v>70286.49326976962</v>
      </c>
      <c r="P125" s="16">
        <f t="shared" si="23"/>
        <v>10532.335267972543</v>
      </c>
      <c r="Q125" s="24">
        <f t="shared" si="24"/>
        <v>8510.977994321247</v>
      </c>
      <c r="R125" s="24">
        <f t="shared" si="25"/>
        <v>210824.0174009992</v>
      </c>
      <c r="S125" s="16">
        <f t="shared" si="26"/>
        <v>354624.08309671859</v>
      </c>
      <c r="T125" s="16">
        <f t="shared" si="27"/>
        <v>354624.08309671859</v>
      </c>
      <c r="U125"/>
      <c r="V125" s="26"/>
      <c r="W125" s="26"/>
      <c r="X125" s="33"/>
      <c r="Y125"/>
      <c r="Z125"/>
      <c r="AA125" s="26"/>
      <c r="AB125" s="26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x14ac:dyDescent="0.25">
      <c r="A126" s="2">
        <v>30</v>
      </c>
      <c r="B126" s="6" t="s">
        <v>291</v>
      </c>
      <c r="C126" s="4" t="s">
        <v>292</v>
      </c>
      <c r="D126" s="26">
        <v>8.1222316287648599</v>
      </c>
      <c r="E126" s="26">
        <v>3.1790009346787103</v>
      </c>
      <c r="F126" s="45">
        <v>284.95321383453251</v>
      </c>
      <c r="G126" s="12">
        <f t="shared" ref="G126:G189" si="31">(D126+E126)</f>
        <v>11.30123256344357</v>
      </c>
      <c r="H126" s="12">
        <f t="shared" si="28"/>
        <v>28.495321383453252</v>
      </c>
      <c r="I126" s="13">
        <f t="shared" si="29"/>
        <v>113.0123256344357</v>
      </c>
      <c r="J126" s="4" t="str">
        <f t="shared" si="30"/>
        <v>Nei</v>
      </c>
      <c r="K126" s="37">
        <f t="shared" si="18"/>
        <v>1280</v>
      </c>
      <c r="L126" s="16">
        <f t="shared" si="19"/>
        <v>15767.479672516469</v>
      </c>
      <c r="M126" s="16">
        <f t="shared" si="20"/>
        <v>2155.371074499958</v>
      </c>
      <c r="N126" s="16">
        <f t="shared" si="21"/>
        <v>4296.2765713187082</v>
      </c>
      <c r="O126" s="16">
        <f t="shared" si="22"/>
        <v>28670.774964153799</v>
      </c>
      <c r="P126" s="16">
        <f t="shared" si="23"/>
        <v>4296.2765713187082</v>
      </c>
      <c r="Q126" s="24">
        <f t="shared" si="24"/>
        <v>3471.7386434898649</v>
      </c>
      <c r="R126" s="24">
        <f t="shared" si="25"/>
        <v>85997.859314780202</v>
      </c>
      <c r="S126" s="16">
        <f t="shared" si="26"/>
        <v>144655.7768120777</v>
      </c>
      <c r="T126" s="16">
        <f t="shared" si="27"/>
        <v>144655.7768120777</v>
      </c>
      <c r="AA126" s="26"/>
      <c r="AB126" s="26"/>
    </row>
    <row r="127" spans="1:40" x14ac:dyDescent="0.25">
      <c r="A127" s="2">
        <v>30</v>
      </c>
      <c r="B127" s="6" t="s">
        <v>293</v>
      </c>
      <c r="C127" s="4" t="s">
        <v>294</v>
      </c>
      <c r="D127" s="26">
        <v>22.5431522554202</v>
      </c>
      <c r="E127" s="26">
        <v>5.0199115352141597</v>
      </c>
      <c r="F127" s="45">
        <v>160.58376117987407</v>
      </c>
      <c r="G127" s="12">
        <f t="shared" si="31"/>
        <v>27.563063790634359</v>
      </c>
      <c r="H127" s="12">
        <f t="shared" si="28"/>
        <v>16.058376117987407</v>
      </c>
      <c r="I127" s="13">
        <f t="shared" si="29"/>
        <v>160.58376117987407</v>
      </c>
      <c r="J127" s="4" t="str">
        <f t="shared" si="30"/>
        <v>JA</v>
      </c>
      <c r="K127" s="37">
        <f t="shared" si="18"/>
        <v>1280</v>
      </c>
      <c r="L127" s="16">
        <f t="shared" si="19"/>
        <v>22404.64635981603</v>
      </c>
      <c r="M127" s="16">
        <f t="shared" si="20"/>
        <v>3062.6534932225582</v>
      </c>
      <c r="N127" s="16">
        <f t="shared" si="21"/>
        <v>6104.7522650140927</v>
      </c>
      <c r="O127" s="16">
        <f t="shared" si="22"/>
        <v>40739.457876289329</v>
      </c>
      <c r="P127" s="16">
        <f t="shared" si="23"/>
        <v>6104.7522650140927</v>
      </c>
      <c r="Q127" s="24">
        <f t="shared" si="24"/>
        <v>4933.1331434457315</v>
      </c>
      <c r="R127" s="24">
        <f t="shared" si="25"/>
        <v>122197.81890743697</v>
      </c>
      <c r="S127" s="16">
        <f t="shared" si="26"/>
        <v>205547.21431023881</v>
      </c>
      <c r="T127" s="16">
        <f t="shared" si="27"/>
        <v>205547.21431023881</v>
      </c>
      <c r="AA127" s="26"/>
      <c r="AB127" s="26"/>
    </row>
    <row r="128" spans="1:40" x14ac:dyDescent="0.25">
      <c r="A128" s="2">
        <v>30</v>
      </c>
      <c r="B128" s="6" t="s">
        <v>295</v>
      </c>
      <c r="C128" s="4" t="s">
        <v>296</v>
      </c>
      <c r="D128" s="26">
        <v>7.46304898799026</v>
      </c>
      <c r="E128" s="26">
        <v>1.9063063829667402</v>
      </c>
      <c r="F128" s="45">
        <v>569.56443971241663</v>
      </c>
      <c r="G128" s="12">
        <f t="shared" si="31"/>
        <v>9.3693553709570008</v>
      </c>
      <c r="H128" s="12">
        <f t="shared" si="28"/>
        <v>56.956443971241669</v>
      </c>
      <c r="I128" s="13">
        <f t="shared" si="29"/>
        <v>93.693553709570011</v>
      </c>
      <c r="J128" s="4" t="str">
        <f t="shared" si="30"/>
        <v>Nei</v>
      </c>
      <c r="K128" s="37">
        <f t="shared" si="18"/>
        <v>1280</v>
      </c>
      <c r="L128" s="16">
        <f t="shared" si="19"/>
        <v>13072.124613559206</v>
      </c>
      <c r="M128" s="16">
        <f t="shared" si="20"/>
        <v>1786.9234563489192</v>
      </c>
      <c r="N128" s="16">
        <f t="shared" si="21"/>
        <v>3561.8541378230134</v>
      </c>
      <c r="O128" s="16">
        <f t="shared" si="22"/>
        <v>23769.679801903072</v>
      </c>
      <c r="P128" s="16">
        <f t="shared" si="23"/>
        <v>3561.8541378230134</v>
      </c>
      <c r="Q128" s="24">
        <f t="shared" si="24"/>
        <v>2878.2659699579908</v>
      </c>
      <c r="R128" s="24">
        <f t="shared" si="25"/>
        <v>71297.046630834389</v>
      </c>
      <c r="S128" s="16">
        <f t="shared" si="26"/>
        <v>119927.74874824961</v>
      </c>
      <c r="T128" s="16">
        <f t="shared" si="27"/>
        <v>119927.74874824961</v>
      </c>
      <c r="AA128" s="26"/>
      <c r="AB128" s="26"/>
    </row>
    <row r="129" spans="1:37" x14ac:dyDescent="0.25">
      <c r="A129" s="2">
        <v>30</v>
      </c>
      <c r="B129" s="6" t="s">
        <v>297</v>
      </c>
      <c r="C129" s="4" t="s">
        <v>298</v>
      </c>
      <c r="D129" s="26">
        <v>18.011061073594202</v>
      </c>
      <c r="E129" s="26">
        <v>5.3412523653168504</v>
      </c>
      <c r="F129" s="45">
        <v>809.63432803667729</v>
      </c>
      <c r="G129" s="12">
        <f t="shared" si="31"/>
        <v>23.352313438911054</v>
      </c>
      <c r="H129" s="12">
        <f t="shared" si="28"/>
        <v>80.963432803667729</v>
      </c>
      <c r="I129" s="13">
        <f t="shared" si="29"/>
        <v>233.52313438911054</v>
      </c>
      <c r="J129" s="4" t="str">
        <f t="shared" si="30"/>
        <v>Nei</v>
      </c>
      <c r="K129" s="37">
        <f t="shared" si="18"/>
        <v>1040</v>
      </c>
      <c r="L129" s="16">
        <f t="shared" si="19"/>
        <v>26472.18251434957</v>
      </c>
      <c r="M129" s="16">
        <f t="shared" si="20"/>
        <v>3618.6744904936568</v>
      </c>
      <c r="N129" s="16">
        <f t="shared" si="21"/>
        <v>7213.0625750108466</v>
      </c>
      <c r="O129" s="16">
        <f t="shared" si="22"/>
        <v>48135.656645358569</v>
      </c>
      <c r="P129" s="16">
        <f t="shared" si="23"/>
        <v>7213.0625750108466</v>
      </c>
      <c r="Q129" s="24">
        <f t="shared" si="24"/>
        <v>5828.7374343521988</v>
      </c>
      <c r="R129" s="24">
        <f t="shared" si="25"/>
        <v>144382.68353009925</v>
      </c>
      <c r="S129" s="16">
        <f t="shared" si="26"/>
        <v>242864.05976467495</v>
      </c>
      <c r="T129" s="16">
        <f t="shared" si="27"/>
        <v>242864.05976467495</v>
      </c>
      <c r="AA129" s="26"/>
      <c r="AB129" s="26"/>
    </row>
    <row r="130" spans="1:37" x14ac:dyDescent="0.25">
      <c r="A130" s="2">
        <v>30</v>
      </c>
      <c r="B130" s="6" t="s">
        <v>299</v>
      </c>
      <c r="C130" s="4" t="s">
        <v>300</v>
      </c>
      <c r="D130" s="26">
        <v>25.205317827596701</v>
      </c>
      <c r="E130" s="26">
        <v>7.0818849690761292</v>
      </c>
      <c r="F130" s="45">
        <v>532.50413897652459</v>
      </c>
      <c r="G130" s="12">
        <f t="shared" si="31"/>
        <v>32.28720279667283</v>
      </c>
      <c r="H130" s="12">
        <f t="shared" si="28"/>
        <v>53.250413897652464</v>
      </c>
      <c r="I130" s="13">
        <f t="shared" si="29"/>
        <v>322.8720279667283</v>
      </c>
      <c r="J130" s="4" t="str">
        <f t="shared" si="30"/>
        <v>Nei</v>
      </c>
      <c r="K130" s="37">
        <f t="shared" si="18"/>
        <v>1040</v>
      </c>
      <c r="L130" s="16">
        <f t="shared" si="19"/>
        <v>36600.773090308321</v>
      </c>
      <c r="M130" s="16">
        <f t="shared" si="20"/>
        <v>5003.2249453724216</v>
      </c>
      <c r="N130" s="16">
        <f t="shared" si="21"/>
        <v>9972.8711998363033</v>
      </c>
      <c r="O130" s="16">
        <f t="shared" si="22"/>
        <v>66552.965380725771</v>
      </c>
      <c r="P130" s="16">
        <f t="shared" si="23"/>
        <v>9972.8711998363033</v>
      </c>
      <c r="Q130" s="24">
        <f t="shared" si="24"/>
        <v>8058.885818049539</v>
      </c>
      <c r="R130" s="24">
        <f t="shared" si="25"/>
        <v>199625.31745126878</v>
      </c>
      <c r="S130" s="16">
        <f t="shared" si="26"/>
        <v>335786.90908539743</v>
      </c>
      <c r="T130" s="16">
        <f t="shared" si="27"/>
        <v>335786.90908539743</v>
      </c>
      <c r="AA130" s="26"/>
      <c r="AB130" s="26"/>
    </row>
    <row r="131" spans="1:37" x14ac:dyDescent="0.25">
      <c r="A131" s="2">
        <v>30</v>
      </c>
      <c r="B131" s="6" t="s">
        <v>301</v>
      </c>
      <c r="C131" s="4" t="s">
        <v>302</v>
      </c>
      <c r="D131" s="26">
        <v>22.739380106649801</v>
      </c>
      <c r="E131" s="26">
        <v>3.12808234380593</v>
      </c>
      <c r="F131" s="45">
        <v>330.7753249614529</v>
      </c>
      <c r="G131" s="12">
        <f t="shared" si="31"/>
        <v>25.867462450455729</v>
      </c>
      <c r="H131" s="12">
        <f t="shared" si="28"/>
        <v>33.077532496145288</v>
      </c>
      <c r="I131" s="13">
        <f t="shared" si="29"/>
        <v>258.6746245045573</v>
      </c>
      <c r="J131" s="4" t="str">
        <f t="shared" si="30"/>
        <v>Nei</v>
      </c>
      <c r="K131" s="37">
        <f t="shared" ref="K131:K194" si="32">IF(I131&gt;200,1040,1280)</f>
        <v>1040</v>
      </c>
      <c r="L131" s="16">
        <f t="shared" ref="L131:L194" si="33">T131*0.109</f>
        <v>29323.355433836616</v>
      </c>
      <c r="M131" s="16">
        <f t="shared" ref="M131:M194" si="34">T131*0.0149</f>
        <v>4008.42198132262</v>
      </c>
      <c r="N131" s="16">
        <f t="shared" ref="N131:N194" si="35">T131*0.0297</f>
        <v>7989.9418016967666</v>
      </c>
      <c r="O131" s="16">
        <f t="shared" ref="O131:O194" si="36">T131*0.1982</f>
        <v>53320.082999875383</v>
      </c>
      <c r="P131" s="16">
        <f t="shared" ref="P131:P194" si="37">T131*0.0297</f>
        <v>7989.9418016967666</v>
      </c>
      <c r="Q131" s="24">
        <f t="shared" ref="Q131:Q194" si="38">T131*0.024</f>
        <v>6456.5186276337508</v>
      </c>
      <c r="R131" s="24">
        <f t="shared" ref="R131:R194" si="39">T131*0.5945</f>
        <v>159933.34683867771</v>
      </c>
      <c r="S131" s="16">
        <f t="shared" ref="S131:S194" si="40">K131*I131</f>
        <v>269021.6094847396</v>
      </c>
      <c r="T131" s="16">
        <f t="shared" ref="T131:T194" si="41">IF(K131=1040,IF(K131*I131&gt;1163000,1163000,K131*I131),IF(K131*I131&gt;208000,208000,K131*I131))</f>
        <v>269021.6094847396</v>
      </c>
      <c r="AA131" s="26"/>
      <c r="AB131" s="26"/>
    </row>
    <row r="132" spans="1:37" x14ac:dyDescent="0.25">
      <c r="A132" s="2">
        <v>30</v>
      </c>
      <c r="B132" s="6" t="s">
        <v>303</v>
      </c>
      <c r="C132" s="4" t="s">
        <v>304</v>
      </c>
      <c r="D132" s="26">
        <v>39.788400346299298</v>
      </c>
      <c r="E132" s="26">
        <v>7.0449648073336899</v>
      </c>
      <c r="F132" s="45">
        <v>764.14520635142196</v>
      </c>
      <c r="G132" s="12">
        <f t="shared" si="31"/>
        <v>46.83336515363299</v>
      </c>
      <c r="H132" s="12">
        <f t="shared" si="28"/>
        <v>76.414520635142196</v>
      </c>
      <c r="I132" s="13">
        <f t="shared" si="29"/>
        <v>468.33365153632991</v>
      </c>
      <c r="J132" s="4" t="str">
        <f t="shared" si="30"/>
        <v>Nei</v>
      </c>
      <c r="K132" s="37">
        <f t="shared" si="32"/>
        <v>1040</v>
      </c>
      <c r="L132" s="16">
        <f t="shared" si="33"/>
        <v>53090.30273815836</v>
      </c>
      <c r="M132" s="16">
        <f t="shared" si="34"/>
        <v>7257.2982642069683</v>
      </c>
      <c r="N132" s="16">
        <f t="shared" si="35"/>
        <v>14465.889828654159</v>
      </c>
      <c r="O132" s="16">
        <f t="shared" si="36"/>
        <v>96536.678923880609</v>
      </c>
      <c r="P132" s="16">
        <f t="shared" si="37"/>
        <v>14465.889828654159</v>
      </c>
      <c r="Q132" s="24">
        <f t="shared" si="38"/>
        <v>11689.607942346795</v>
      </c>
      <c r="R132" s="24">
        <f t="shared" si="39"/>
        <v>289561.33007188205</v>
      </c>
      <c r="S132" s="16">
        <f t="shared" si="40"/>
        <v>487066.99759778311</v>
      </c>
      <c r="T132" s="16">
        <f t="shared" si="41"/>
        <v>487066.99759778311</v>
      </c>
      <c r="AA132" s="26"/>
      <c r="AB132" s="26"/>
    </row>
    <row r="133" spans="1:37" x14ac:dyDescent="0.25">
      <c r="A133" s="2">
        <v>30</v>
      </c>
      <c r="B133" s="6" t="s">
        <v>305</v>
      </c>
      <c r="C133" s="4" t="s">
        <v>306</v>
      </c>
      <c r="D133" s="26">
        <v>20.699922039646303</v>
      </c>
      <c r="E133" s="26">
        <v>8.0410367511521503</v>
      </c>
      <c r="F133" s="45">
        <v>732.23571366253793</v>
      </c>
      <c r="G133" s="12">
        <f t="shared" si="31"/>
        <v>28.740958790798452</v>
      </c>
      <c r="H133" s="12">
        <f t="shared" si="28"/>
        <v>73.223571366253793</v>
      </c>
      <c r="I133" s="13">
        <f t="shared" si="29"/>
        <v>287.40958790798453</v>
      </c>
      <c r="J133" s="4" t="str">
        <f t="shared" si="30"/>
        <v>Nei</v>
      </c>
      <c r="K133" s="37">
        <f t="shared" si="32"/>
        <v>1040</v>
      </c>
      <c r="L133" s="16">
        <f t="shared" si="33"/>
        <v>32580.750885249123</v>
      </c>
      <c r="M133" s="16">
        <f t="shared" si="34"/>
        <v>4453.6989742221276</v>
      </c>
      <c r="N133" s="16">
        <f t="shared" si="35"/>
        <v>8877.5073513018251</v>
      </c>
      <c r="O133" s="16">
        <f t="shared" si="36"/>
        <v>59243.163536297026</v>
      </c>
      <c r="P133" s="16">
        <f t="shared" si="37"/>
        <v>8877.5073513018251</v>
      </c>
      <c r="Q133" s="24">
        <f t="shared" si="38"/>
        <v>7173.7433141832935</v>
      </c>
      <c r="R133" s="24">
        <f t="shared" si="39"/>
        <v>177699.60001174867</v>
      </c>
      <c r="S133" s="16">
        <f t="shared" si="40"/>
        <v>298905.97142430389</v>
      </c>
      <c r="T133" s="16">
        <f t="shared" si="41"/>
        <v>298905.97142430389</v>
      </c>
      <c r="AA133" s="26"/>
      <c r="AB133" s="26"/>
    </row>
    <row r="134" spans="1:37" x14ac:dyDescent="0.25">
      <c r="A134" s="2">
        <v>30</v>
      </c>
      <c r="B134" s="6" t="s">
        <v>307</v>
      </c>
      <c r="C134" s="4" t="s">
        <v>308</v>
      </c>
      <c r="D134" s="26">
        <v>35.864541748464305</v>
      </c>
      <c r="E134" s="26">
        <v>6.7905604096909098</v>
      </c>
      <c r="F134" s="45">
        <v>776.74869897797623</v>
      </c>
      <c r="G134" s="12">
        <f t="shared" si="31"/>
        <v>42.655102158155216</v>
      </c>
      <c r="H134" s="12">
        <f t="shared" si="28"/>
        <v>77.674869897797635</v>
      </c>
      <c r="I134" s="13">
        <f t="shared" si="29"/>
        <v>426.55102158155216</v>
      </c>
      <c r="J134" s="4" t="str">
        <f t="shared" si="30"/>
        <v>Nei</v>
      </c>
      <c r="K134" s="37">
        <f t="shared" si="32"/>
        <v>1040</v>
      </c>
      <c r="L134" s="16">
        <f t="shared" si="33"/>
        <v>48353.823806484754</v>
      </c>
      <c r="M134" s="16">
        <f t="shared" si="34"/>
        <v>6609.834630427732</v>
      </c>
      <c r="N134" s="16">
        <f t="shared" si="35"/>
        <v>13175.307954610984</v>
      </c>
      <c r="O134" s="16">
        <f t="shared" si="36"/>
        <v>87924.108976562173</v>
      </c>
      <c r="P134" s="16">
        <f t="shared" si="37"/>
        <v>13175.307954610984</v>
      </c>
      <c r="Q134" s="24">
        <f t="shared" si="38"/>
        <v>10646.713498675543</v>
      </c>
      <c r="R134" s="24">
        <f t="shared" si="39"/>
        <v>263727.96562344208</v>
      </c>
      <c r="S134" s="16">
        <f t="shared" si="40"/>
        <v>443613.06244481425</v>
      </c>
      <c r="T134" s="16">
        <f t="shared" si="41"/>
        <v>443613.06244481425</v>
      </c>
      <c r="AA134" s="26"/>
      <c r="AB134" s="26"/>
    </row>
    <row r="135" spans="1:37" x14ac:dyDescent="0.25">
      <c r="A135" s="2">
        <v>30</v>
      </c>
      <c r="B135" s="6" t="s">
        <v>309</v>
      </c>
      <c r="C135" s="4" t="s">
        <v>310</v>
      </c>
      <c r="D135" s="26">
        <v>10.471246446466301</v>
      </c>
      <c r="E135" s="26">
        <v>3.3320469638622399</v>
      </c>
      <c r="F135" s="45">
        <v>341.69141768016908</v>
      </c>
      <c r="G135" s="12">
        <f t="shared" si="31"/>
        <v>13.803293410328541</v>
      </c>
      <c r="H135" s="12">
        <f t="shared" si="28"/>
        <v>34.169141768016907</v>
      </c>
      <c r="I135" s="13">
        <f t="shared" si="29"/>
        <v>138.03293410328541</v>
      </c>
      <c r="J135" s="4" t="str">
        <f t="shared" si="30"/>
        <v>Nei</v>
      </c>
      <c r="K135" s="37">
        <f t="shared" si="32"/>
        <v>1280</v>
      </c>
      <c r="L135" s="16">
        <f t="shared" si="33"/>
        <v>19258.354966090381</v>
      </c>
      <c r="M135" s="16">
        <f t="shared" si="34"/>
        <v>2632.5641192178596</v>
      </c>
      <c r="N135" s="16">
        <f t="shared" si="35"/>
        <v>5247.4600228704985</v>
      </c>
      <c r="O135" s="16">
        <f t="shared" si="36"/>
        <v>35018.403250267096</v>
      </c>
      <c r="P135" s="16">
        <f t="shared" si="37"/>
        <v>5247.4600228704985</v>
      </c>
      <c r="Q135" s="24">
        <f t="shared" si="38"/>
        <v>4240.3717356529287</v>
      </c>
      <c r="R135" s="24">
        <f t="shared" si="39"/>
        <v>105037.54153523609</v>
      </c>
      <c r="S135" s="16">
        <f t="shared" si="40"/>
        <v>176682.15565220534</v>
      </c>
      <c r="T135" s="16">
        <f t="shared" si="41"/>
        <v>176682.15565220534</v>
      </c>
      <c r="AA135" s="26"/>
      <c r="AB135" s="26"/>
    </row>
    <row r="136" spans="1:37" x14ac:dyDescent="0.25">
      <c r="A136" s="2">
        <v>30</v>
      </c>
      <c r="B136" s="6" t="s">
        <v>311</v>
      </c>
      <c r="C136" s="4" t="s">
        <v>312</v>
      </c>
      <c r="D136" s="26">
        <v>52.653478734646001</v>
      </c>
      <c r="E136" s="26">
        <v>11.1128126196763</v>
      </c>
      <c r="F136" s="45">
        <v>488.67672742894916</v>
      </c>
      <c r="G136" s="12">
        <f t="shared" si="31"/>
        <v>63.766291354322298</v>
      </c>
      <c r="H136" s="12">
        <f t="shared" si="28"/>
        <v>48.867672742894918</v>
      </c>
      <c r="I136" s="13">
        <f t="shared" si="29"/>
        <v>488.67672742894916</v>
      </c>
      <c r="J136" s="4" t="str">
        <f t="shared" si="30"/>
        <v>JA</v>
      </c>
      <c r="K136" s="37">
        <f t="shared" si="32"/>
        <v>1040</v>
      </c>
      <c r="L136" s="16">
        <f t="shared" si="33"/>
        <v>55396.393821345679</v>
      </c>
      <c r="M136" s="16">
        <f t="shared" si="34"/>
        <v>7572.5345682389961</v>
      </c>
      <c r="N136" s="16">
        <f t="shared" si="35"/>
        <v>15094.246756825381</v>
      </c>
      <c r="O136" s="16">
        <f t="shared" si="36"/>
        <v>100729.95647147442</v>
      </c>
      <c r="P136" s="16">
        <f t="shared" si="37"/>
        <v>15094.246756825381</v>
      </c>
      <c r="Q136" s="24">
        <f t="shared" si="38"/>
        <v>12197.371116626571</v>
      </c>
      <c r="R136" s="24">
        <f t="shared" si="39"/>
        <v>302139.04703477072</v>
      </c>
      <c r="S136" s="16">
        <f t="shared" si="40"/>
        <v>508223.79652610712</v>
      </c>
      <c r="T136" s="16">
        <f t="shared" si="41"/>
        <v>508223.79652610712</v>
      </c>
      <c r="AA136" s="26"/>
      <c r="AB136" s="26"/>
    </row>
    <row r="137" spans="1:37" x14ac:dyDescent="0.25">
      <c r="A137" s="2">
        <v>30</v>
      </c>
      <c r="B137" s="6" t="s">
        <v>313</v>
      </c>
      <c r="C137" s="4" t="s">
        <v>314</v>
      </c>
      <c r="D137" s="26">
        <v>52.177254120026198</v>
      </c>
      <c r="E137" s="26">
        <v>11.995687144924101</v>
      </c>
      <c r="F137" s="45">
        <v>456.69420076175322</v>
      </c>
      <c r="G137" s="12">
        <f t="shared" si="31"/>
        <v>64.172941264950296</v>
      </c>
      <c r="H137" s="12">
        <f t="shared" si="28"/>
        <v>45.669420076175328</v>
      </c>
      <c r="I137" s="13">
        <f t="shared" si="29"/>
        <v>456.69420076175322</v>
      </c>
      <c r="J137" s="4" t="str">
        <f t="shared" si="30"/>
        <v>JA</v>
      </c>
      <c r="K137" s="37">
        <f t="shared" si="32"/>
        <v>1040</v>
      </c>
      <c r="L137" s="16">
        <f t="shared" si="33"/>
        <v>51770.854598352351</v>
      </c>
      <c r="M137" s="16">
        <f t="shared" si="34"/>
        <v>7076.9333350041279</v>
      </c>
      <c r="N137" s="16">
        <f t="shared" si="35"/>
        <v>14106.370473129035</v>
      </c>
      <c r="O137" s="16">
        <f t="shared" si="36"/>
        <v>94137.462214618659</v>
      </c>
      <c r="P137" s="16">
        <f t="shared" si="37"/>
        <v>14106.370473129035</v>
      </c>
      <c r="Q137" s="24">
        <f t="shared" si="38"/>
        <v>11399.087251013361</v>
      </c>
      <c r="R137" s="24">
        <f t="shared" si="39"/>
        <v>282364.89044697682</v>
      </c>
      <c r="S137" s="16">
        <f t="shared" si="40"/>
        <v>474961.96879222337</v>
      </c>
      <c r="T137" s="16">
        <f t="shared" si="41"/>
        <v>474961.96879222337</v>
      </c>
      <c r="AA137" s="26"/>
      <c r="AB137" s="26"/>
    </row>
    <row r="138" spans="1:37" x14ac:dyDescent="0.25">
      <c r="A138" s="2">
        <v>30</v>
      </c>
      <c r="B138" s="6" t="s">
        <v>315</v>
      </c>
      <c r="C138" s="4" t="s">
        <v>316</v>
      </c>
      <c r="D138" s="26">
        <v>43.771496083950801</v>
      </c>
      <c r="E138" s="26">
        <v>13.715416217088499</v>
      </c>
      <c r="F138" s="45">
        <v>301.65413621988915</v>
      </c>
      <c r="G138" s="12">
        <f t="shared" si="31"/>
        <v>57.486912301039297</v>
      </c>
      <c r="H138" s="12">
        <f t="shared" si="28"/>
        <v>30.165413621988918</v>
      </c>
      <c r="I138" s="13">
        <f t="shared" si="29"/>
        <v>301.65413621988915</v>
      </c>
      <c r="J138" s="4" t="str">
        <f t="shared" si="30"/>
        <v>JA</v>
      </c>
      <c r="K138" s="37">
        <f t="shared" si="32"/>
        <v>1040</v>
      </c>
      <c r="L138" s="16">
        <f t="shared" si="33"/>
        <v>34195.512881886629</v>
      </c>
      <c r="M138" s="16">
        <f t="shared" si="34"/>
        <v>4674.4324948634021</v>
      </c>
      <c r="N138" s="16">
        <f t="shared" si="35"/>
        <v>9317.4929595599351</v>
      </c>
      <c r="O138" s="16">
        <f t="shared" si="36"/>
        <v>62179.363790733303</v>
      </c>
      <c r="P138" s="16">
        <f t="shared" si="37"/>
        <v>9317.4929595599351</v>
      </c>
      <c r="Q138" s="24">
        <f t="shared" si="38"/>
        <v>7529.287240048433</v>
      </c>
      <c r="R138" s="24">
        <f t="shared" si="39"/>
        <v>186506.71934203306</v>
      </c>
      <c r="S138" s="16">
        <f t="shared" si="40"/>
        <v>313720.3016686847</v>
      </c>
      <c r="T138" s="16">
        <f t="shared" si="41"/>
        <v>313720.3016686847</v>
      </c>
      <c r="AA138" s="26"/>
      <c r="AB138" s="26"/>
    </row>
    <row r="139" spans="1:37" x14ac:dyDescent="0.25">
      <c r="A139" s="2">
        <v>30</v>
      </c>
      <c r="B139" s="6" t="s">
        <v>317</v>
      </c>
      <c r="C139" s="4" t="s">
        <v>318</v>
      </c>
      <c r="D139" s="26">
        <v>14.185125095049299</v>
      </c>
      <c r="E139" s="26">
        <v>3.7678191191975601</v>
      </c>
      <c r="F139" s="45">
        <v>561.91751867817345</v>
      </c>
      <c r="G139" s="12">
        <f t="shared" si="31"/>
        <v>17.952944214246859</v>
      </c>
      <c r="H139" s="12">
        <f t="shared" si="28"/>
        <v>56.191751867817345</v>
      </c>
      <c r="I139" s="13">
        <f t="shared" si="29"/>
        <v>179.52944214246858</v>
      </c>
      <c r="J139" s="4" t="str">
        <f t="shared" si="30"/>
        <v>Nei</v>
      </c>
      <c r="K139" s="37">
        <f t="shared" si="32"/>
        <v>1280</v>
      </c>
      <c r="L139" s="16">
        <f t="shared" si="33"/>
        <v>22672</v>
      </c>
      <c r="M139" s="16">
        <f t="shared" si="34"/>
        <v>3099.2</v>
      </c>
      <c r="N139" s="16">
        <f t="shared" si="35"/>
        <v>6177.6</v>
      </c>
      <c r="O139" s="16">
        <f t="shared" si="36"/>
        <v>41225.599999999999</v>
      </c>
      <c r="P139" s="16">
        <f t="shared" si="37"/>
        <v>6177.6</v>
      </c>
      <c r="Q139" s="24">
        <f t="shared" si="38"/>
        <v>4992</v>
      </c>
      <c r="R139" s="24">
        <f t="shared" si="39"/>
        <v>123656</v>
      </c>
      <c r="S139" s="16">
        <f t="shared" si="40"/>
        <v>229797.68594235979</v>
      </c>
      <c r="T139" s="16">
        <f t="shared" si="41"/>
        <v>208000</v>
      </c>
      <c r="AA139" s="26"/>
      <c r="AB139" s="26"/>
    </row>
    <row r="140" spans="1:37" x14ac:dyDescent="0.25">
      <c r="A140" s="2">
        <v>30</v>
      </c>
      <c r="B140" s="6" t="s">
        <v>319</v>
      </c>
      <c r="C140" s="4" t="s">
        <v>320</v>
      </c>
      <c r="D140" s="26">
        <v>10.558471878056901</v>
      </c>
      <c r="E140" s="26">
        <v>2.5831853271743599</v>
      </c>
      <c r="F140" s="45">
        <v>449.28520355261941</v>
      </c>
      <c r="G140" s="12">
        <f t="shared" si="31"/>
        <v>13.141657205231262</v>
      </c>
      <c r="H140" s="12">
        <f t="shared" si="28"/>
        <v>44.928520355261945</v>
      </c>
      <c r="I140" s="13">
        <f t="shared" si="29"/>
        <v>131.41657205231263</v>
      </c>
      <c r="J140" s="4" t="str">
        <f t="shared" si="30"/>
        <v>Nei</v>
      </c>
      <c r="K140" s="37">
        <f t="shared" si="32"/>
        <v>1280</v>
      </c>
      <c r="L140" s="16">
        <f t="shared" si="33"/>
        <v>18335.240132738658</v>
      </c>
      <c r="M140" s="16">
        <f t="shared" si="34"/>
        <v>2506.3768621817067</v>
      </c>
      <c r="N140" s="16">
        <f t="shared" si="35"/>
        <v>4995.9324031407168</v>
      </c>
      <c r="O140" s="16">
        <f t="shared" si="36"/>
        <v>33339.8586633835</v>
      </c>
      <c r="P140" s="16">
        <f t="shared" si="37"/>
        <v>4995.9324031407168</v>
      </c>
      <c r="Q140" s="24">
        <f t="shared" si="38"/>
        <v>4037.1170934470442</v>
      </c>
      <c r="R140" s="24">
        <f t="shared" si="39"/>
        <v>100002.75466892782</v>
      </c>
      <c r="S140" s="16">
        <f t="shared" si="40"/>
        <v>168213.21222696017</v>
      </c>
      <c r="T140" s="16">
        <f t="shared" si="41"/>
        <v>168213.21222696017</v>
      </c>
      <c r="AA140" s="26"/>
      <c r="AB140" s="26"/>
    </row>
    <row r="141" spans="1:37" x14ac:dyDescent="0.25">
      <c r="A141" s="2">
        <v>30</v>
      </c>
      <c r="B141" s="6" t="s">
        <v>321</v>
      </c>
      <c r="C141" s="4" t="s">
        <v>322</v>
      </c>
      <c r="D141" s="26">
        <v>21.466917367018201</v>
      </c>
      <c r="E141" s="26">
        <v>3.2155197613720601</v>
      </c>
      <c r="F141" s="45">
        <v>1087.7213515713138</v>
      </c>
      <c r="G141" s="12">
        <f t="shared" si="31"/>
        <v>24.682437128390262</v>
      </c>
      <c r="H141" s="12">
        <f t="shared" si="28"/>
        <v>108.77213515713139</v>
      </c>
      <c r="I141" s="13">
        <f t="shared" si="29"/>
        <v>246.82437128390262</v>
      </c>
      <c r="J141" s="4" t="str">
        <f t="shared" si="30"/>
        <v>Nei</v>
      </c>
      <c r="K141" s="37">
        <f t="shared" si="32"/>
        <v>1040</v>
      </c>
      <c r="L141" s="16">
        <f t="shared" si="33"/>
        <v>27980.0107287432</v>
      </c>
      <c r="M141" s="16">
        <f t="shared" si="34"/>
        <v>3824.7904574153549</v>
      </c>
      <c r="N141" s="16">
        <f t="shared" si="35"/>
        <v>7623.9111802171847</v>
      </c>
      <c r="O141" s="16">
        <f t="shared" si="36"/>
        <v>50877.414004008278</v>
      </c>
      <c r="P141" s="16">
        <f t="shared" si="37"/>
        <v>7623.9111802171847</v>
      </c>
      <c r="Q141" s="24">
        <f t="shared" si="38"/>
        <v>6160.7363072462094</v>
      </c>
      <c r="R141" s="24">
        <f t="shared" si="39"/>
        <v>152606.57227741132</v>
      </c>
      <c r="S141" s="16">
        <f t="shared" si="40"/>
        <v>256697.34613525873</v>
      </c>
      <c r="T141" s="16">
        <f t="shared" si="41"/>
        <v>256697.34613525873</v>
      </c>
      <c r="AA141" s="26"/>
      <c r="AB141" s="26"/>
    </row>
    <row r="142" spans="1:37" x14ac:dyDescent="0.25">
      <c r="A142" s="2">
        <v>30</v>
      </c>
      <c r="B142" s="6" t="s">
        <v>323</v>
      </c>
      <c r="C142" s="4" t="s">
        <v>324</v>
      </c>
      <c r="D142" s="26">
        <v>17.210484804266699</v>
      </c>
      <c r="E142" s="26">
        <v>4.6452232113824499</v>
      </c>
      <c r="F142" s="45">
        <v>217.78269443307687</v>
      </c>
      <c r="G142" s="12">
        <f t="shared" si="31"/>
        <v>21.855708015649149</v>
      </c>
      <c r="H142" s="12">
        <f t="shared" si="28"/>
        <v>21.778269443307689</v>
      </c>
      <c r="I142" s="13">
        <f t="shared" si="29"/>
        <v>217.78269443307687</v>
      </c>
      <c r="J142" s="4" t="str">
        <f t="shared" si="30"/>
        <v>JA</v>
      </c>
      <c r="K142" s="37">
        <f t="shared" si="32"/>
        <v>1040</v>
      </c>
      <c r="L142" s="16">
        <f t="shared" si="33"/>
        <v>24687.846240933595</v>
      </c>
      <c r="M142" s="16">
        <f t="shared" si="34"/>
        <v>3374.7606329349592</v>
      </c>
      <c r="N142" s="16">
        <f t="shared" si="35"/>
        <v>6726.8718656488791</v>
      </c>
      <c r="O142" s="16">
        <f t="shared" si="36"/>
        <v>44891.111238101264</v>
      </c>
      <c r="P142" s="16">
        <f t="shared" si="37"/>
        <v>6726.8718656488791</v>
      </c>
      <c r="Q142" s="24">
        <f t="shared" si="38"/>
        <v>5435.8560530495988</v>
      </c>
      <c r="R142" s="24">
        <f t="shared" si="39"/>
        <v>134650.68431408278</v>
      </c>
      <c r="S142" s="16">
        <f t="shared" si="40"/>
        <v>226494.00221039995</v>
      </c>
      <c r="T142" s="16">
        <f t="shared" si="41"/>
        <v>226494.00221039995</v>
      </c>
      <c r="AA142" s="26"/>
      <c r="AB142" s="26"/>
    </row>
    <row r="143" spans="1:37" s="21" customFormat="1" ht="13" thickBot="1" x14ac:dyDescent="0.3">
      <c r="A143" s="49">
        <v>30</v>
      </c>
      <c r="B143" s="18" t="s">
        <v>325</v>
      </c>
      <c r="C143" s="10" t="s">
        <v>326</v>
      </c>
      <c r="D143" s="26">
        <v>29.061601828167301</v>
      </c>
      <c r="E143" s="26">
        <v>7.0072373871320996</v>
      </c>
      <c r="F143" s="48">
        <v>291.84433834961681</v>
      </c>
      <c r="G143" s="19">
        <f t="shared" si="31"/>
        <v>36.068839215299398</v>
      </c>
      <c r="H143" s="19">
        <f t="shared" si="28"/>
        <v>29.184433834961681</v>
      </c>
      <c r="I143" s="20">
        <f t="shared" si="29"/>
        <v>291.84433834961681</v>
      </c>
      <c r="J143" s="10" t="str">
        <f t="shared" si="30"/>
        <v>JA</v>
      </c>
      <c r="K143" s="37">
        <f t="shared" si="32"/>
        <v>1040</v>
      </c>
      <c r="L143" s="16">
        <f t="shared" si="33"/>
        <v>33083.474195312563</v>
      </c>
      <c r="M143" s="16">
        <f t="shared" si="34"/>
        <v>4522.4198670656615</v>
      </c>
      <c r="N143" s="16">
        <f t="shared" si="35"/>
        <v>9014.4879229429644</v>
      </c>
      <c r="O143" s="16">
        <f t="shared" si="36"/>
        <v>60157.289775329809</v>
      </c>
      <c r="P143" s="16">
        <f t="shared" si="37"/>
        <v>9014.4879229429644</v>
      </c>
      <c r="Q143" s="24">
        <f t="shared" si="38"/>
        <v>7284.4346852064355</v>
      </c>
      <c r="R143" s="24">
        <f t="shared" si="39"/>
        <v>180441.51751480109</v>
      </c>
      <c r="S143" s="16">
        <f t="shared" si="40"/>
        <v>303518.11188360146</v>
      </c>
      <c r="T143" s="16">
        <f t="shared" si="41"/>
        <v>303518.11188360146</v>
      </c>
      <c r="U143"/>
      <c r="V143" s="26"/>
      <c r="W143" s="26"/>
      <c r="X143" s="33"/>
      <c r="Y143"/>
      <c r="Z143"/>
      <c r="AA143" s="26"/>
      <c r="AB143" s="26"/>
      <c r="AC143"/>
      <c r="AD143"/>
      <c r="AE143"/>
      <c r="AF143"/>
      <c r="AG143"/>
      <c r="AH143"/>
      <c r="AI143"/>
      <c r="AJ143"/>
      <c r="AK143"/>
    </row>
    <row r="144" spans="1:37" x14ac:dyDescent="0.25">
      <c r="A144" s="2">
        <v>34</v>
      </c>
      <c r="B144" s="9" t="s">
        <v>327</v>
      </c>
      <c r="C144" s="5" t="s">
        <v>328</v>
      </c>
      <c r="D144" s="26">
        <v>56.918702186440299</v>
      </c>
      <c r="E144" s="26">
        <v>14.727574977312301</v>
      </c>
      <c r="F144" s="47">
        <v>1036.4515450441206</v>
      </c>
      <c r="G144" s="14">
        <f t="shared" si="31"/>
        <v>71.6462771637526</v>
      </c>
      <c r="H144" s="14">
        <f t="shared" si="28"/>
        <v>103.64515450441206</v>
      </c>
      <c r="I144" s="15">
        <f t="shared" si="29"/>
        <v>716.46277163752598</v>
      </c>
      <c r="J144" s="5" t="str">
        <f t="shared" si="30"/>
        <v>Nei</v>
      </c>
      <c r="K144" s="37">
        <f t="shared" si="32"/>
        <v>1040</v>
      </c>
      <c r="L144" s="16">
        <f t="shared" si="33"/>
        <v>81218.219792829943</v>
      </c>
      <c r="M144" s="16">
        <f t="shared" si="34"/>
        <v>11102.307109295103</v>
      </c>
      <c r="N144" s="16">
        <f t="shared" si="35"/>
        <v>22130.102090339904</v>
      </c>
      <c r="O144" s="16">
        <f t="shared" si="36"/>
        <v>147683.03819209995</v>
      </c>
      <c r="P144" s="16">
        <f t="shared" si="37"/>
        <v>22130.102090339904</v>
      </c>
      <c r="Q144" s="24">
        <f t="shared" si="38"/>
        <v>17882.910780072649</v>
      </c>
      <c r="R144" s="24">
        <f t="shared" si="39"/>
        <v>442974.60244804958</v>
      </c>
      <c r="S144" s="16">
        <f t="shared" si="40"/>
        <v>745121.282503027</v>
      </c>
      <c r="T144" s="16">
        <f t="shared" si="41"/>
        <v>745121.282503027</v>
      </c>
      <c r="AA144" s="26"/>
      <c r="AB144" s="26"/>
    </row>
    <row r="145" spans="1:37" x14ac:dyDescent="0.25">
      <c r="A145" s="2">
        <v>34</v>
      </c>
      <c r="B145" s="6" t="s">
        <v>329</v>
      </c>
      <c r="C145" s="4" t="s">
        <v>330</v>
      </c>
      <c r="D145" s="26">
        <v>47.449399332272797</v>
      </c>
      <c r="E145" s="26">
        <v>15.6095118732317</v>
      </c>
      <c r="F145" s="45">
        <v>339.8911596749071</v>
      </c>
      <c r="G145" s="12">
        <f t="shared" si="31"/>
        <v>63.058911205504501</v>
      </c>
      <c r="H145" s="12">
        <f t="shared" si="28"/>
        <v>33.989115967490712</v>
      </c>
      <c r="I145" s="13">
        <f t="shared" si="29"/>
        <v>339.8911596749071</v>
      </c>
      <c r="J145" s="4" t="str">
        <f t="shared" si="30"/>
        <v>JA</v>
      </c>
      <c r="K145" s="37">
        <f t="shared" si="32"/>
        <v>1040</v>
      </c>
      <c r="L145" s="16">
        <f t="shared" si="33"/>
        <v>38530.061860747468</v>
      </c>
      <c r="M145" s="16">
        <f t="shared" si="34"/>
        <v>5266.9534103223605</v>
      </c>
      <c r="N145" s="16">
        <f t="shared" si="35"/>
        <v>10498.558140038531</v>
      </c>
      <c r="O145" s="16">
        <f t="shared" si="36"/>
        <v>70061.084961469242</v>
      </c>
      <c r="P145" s="16">
        <f t="shared" si="37"/>
        <v>10498.558140038531</v>
      </c>
      <c r="Q145" s="24">
        <f t="shared" si="38"/>
        <v>8483.6833454856805</v>
      </c>
      <c r="R145" s="24">
        <f t="shared" si="39"/>
        <v>210147.90620380157</v>
      </c>
      <c r="S145" s="16">
        <f t="shared" si="40"/>
        <v>353486.80606190336</v>
      </c>
      <c r="T145" s="16">
        <f t="shared" si="41"/>
        <v>353486.80606190336</v>
      </c>
      <c r="AA145" s="26"/>
      <c r="AB145" s="26"/>
    </row>
    <row r="146" spans="1:37" x14ac:dyDescent="0.25">
      <c r="A146" s="2">
        <v>34</v>
      </c>
      <c r="B146" s="6" t="s">
        <v>331</v>
      </c>
      <c r="C146" s="4" t="s">
        <v>332</v>
      </c>
      <c r="D146" s="26">
        <v>38.318785471234001</v>
      </c>
      <c r="E146" s="26">
        <v>15.582328591987901</v>
      </c>
      <c r="F146" s="45">
        <v>478.16219712799273</v>
      </c>
      <c r="G146" s="12">
        <f t="shared" si="31"/>
        <v>53.901114063221904</v>
      </c>
      <c r="H146" s="12">
        <f t="shared" si="28"/>
        <v>47.816219712799274</v>
      </c>
      <c r="I146" s="13">
        <f t="shared" si="29"/>
        <v>478.16219712799273</v>
      </c>
      <c r="J146" s="4" t="str">
        <f t="shared" si="30"/>
        <v>JA</v>
      </c>
      <c r="K146" s="37">
        <f t="shared" si="32"/>
        <v>1040</v>
      </c>
      <c r="L146" s="16">
        <f t="shared" si="33"/>
        <v>54204.466666429253</v>
      </c>
      <c r="M146" s="16">
        <f t="shared" si="34"/>
        <v>7409.6014066953758</v>
      </c>
      <c r="N146" s="16">
        <f t="shared" si="35"/>
        <v>14769.47394488944</v>
      </c>
      <c r="O146" s="16">
        <f t="shared" si="36"/>
        <v>98562.617369598884</v>
      </c>
      <c r="P146" s="16">
        <f t="shared" si="37"/>
        <v>14769.47394488944</v>
      </c>
      <c r="Q146" s="24">
        <f t="shared" si="38"/>
        <v>11934.928440314699</v>
      </c>
      <c r="R146" s="24">
        <f t="shared" si="39"/>
        <v>295638.12324029533</v>
      </c>
      <c r="S146" s="16">
        <f t="shared" si="40"/>
        <v>497288.68501311244</v>
      </c>
      <c r="T146" s="16">
        <f t="shared" si="41"/>
        <v>497288.68501311244</v>
      </c>
      <c r="AA146" s="26"/>
      <c r="AB146" s="26"/>
    </row>
    <row r="147" spans="1:37" x14ac:dyDescent="0.25">
      <c r="A147" s="2">
        <v>34</v>
      </c>
      <c r="B147" s="8" t="s">
        <v>333</v>
      </c>
      <c r="C147" s="4" t="s">
        <v>334</v>
      </c>
      <c r="D147" s="26">
        <v>77.380632783080998</v>
      </c>
      <c r="E147" s="26">
        <v>19.416024917950701</v>
      </c>
      <c r="F147" s="45">
        <v>672.25023883247457</v>
      </c>
      <c r="G147" s="12">
        <f t="shared" si="31"/>
        <v>96.796657701031705</v>
      </c>
      <c r="H147" s="12">
        <f t="shared" si="28"/>
        <v>67.225023883247459</v>
      </c>
      <c r="I147" s="13">
        <f t="shared" si="29"/>
        <v>672.25023883247457</v>
      </c>
      <c r="J147" s="4" t="str">
        <f t="shared" si="30"/>
        <v>JA</v>
      </c>
      <c r="K147" s="37">
        <f t="shared" si="32"/>
        <v>1040</v>
      </c>
      <c r="L147" s="16">
        <f t="shared" si="33"/>
        <v>76206.287074049309</v>
      </c>
      <c r="M147" s="16">
        <f t="shared" si="34"/>
        <v>10417.189700948025</v>
      </c>
      <c r="N147" s="16">
        <f t="shared" si="35"/>
        <v>20764.465377057473</v>
      </c>
      <c r="O147" s="16">
        <f t="shared" si="36"/>
        <v>138569.59723006029</v>
      </c>
      <c r="P147" s="16">
        <f t="shared" si="37"/>
        <v>20764.465377057473</v>
      </c>
      <c r="Q147" s="24">
        <f t="shared" si="38"/>
        <v>16779.365961258565</v>
      </c>
      <c r="R147" s="24">
        <f t="shared" si="39"/>
        <v>415638.87766534236</v>
      </c>
      <c r="S147" s="16">
        <f t="shared" si="40"/>
        <v>699140.24838577351</v>
      </c>
      <c r="T147" s="16">
        <f t="shared" si="41"/>
        <v>699140.24838577351</v>
      </c>
      <c r="AA147" s="26"/>
      <c r="AB147" s="26"/>
    </row>
    <row r="148" spans="1:37" x14ac:dyDescent="0.25">
      <c r="A148" s="2">
        <v>34</v>
      </c>
      <c r="B148" s="6" t="s">
        <v>335</v>
      </c>
      <c r="C148" s="4" t="s">
        <v>336</v>
      </c>
      <c r="D148" s="26">
        <v>203.20405079937899</v>
      </c>
      <c r="E148" s="26">
        <v>34.465227742947697</v>
      </c>
      <c r="F148" s="45">
        <v>1121.0202704915246</v>
      </c>
      <c r="G148" s="12">
        <f t="shared" si="31"/>
        <v>237.66927854232668</v>
      </c>
      <c r="H148" s="12">
        <f t="shared" si="28"/>
        <v>112.10202704915247</v>
      </c>
      <c r="I148" s="13">
        <f t="shared" si="29"/>
        <v>1121.0202704915246</v>
      </c>
      <c r="J148" s="4" t="str">
        <f t="shared" si="30"/>
        <v>JA</v>
      </c>
      <c r="K148" s="37">
        <f t="shared" si="32"/>
        <v>1040</v>
      </c>
      <c r="L148" s="16">
        <f t="shared" si="33"/>
        <v>126767</v>
      </c>
      <c r="M148" s="16">
        <f t="shared" si="34"/>
        <v>17328.7</v>
      </c>
      <c r="N148" s="16">
        <f t="shared" si="35"/>
        <v>34541.1</v>
      </c>
      <c r="O148" s="16">
        <f t="shared" si="36"/>
        <v>230506.59999999998</v>
      </c>
      <c r="P148" s="16">
        <f t="shared" si="37"/>
        <v>34541.1</v>
      </c>
      <c r="Q148" s="24">
        <f t="shared" si="38"/>
        <v>27912</v>
      </c>
      <c r="R148" s="24">
        <f t="shared" si="39"/>
        <v>691403.5</v>
      </c>
      <c r="S148" s="16">
        <f t="shared" si="40"/>
        <v>1165861.0813111856</v>
      </c>
      <c r="T148" s="16">
        <f t="shared" si="41"/>
        <v>1163000</v>
      </c>
      <c r="AA148" s="26"/>
      <c r="AB148" s="26"/>
    </row>
    <row r="149" spans="1:37" x14ac:dyDescent="0.25">
      <c r="A149" s="2">
        <v>34</v>
      </c>
      <c r="B149" s="6" t="s">
        <v>337</v>
      </c>
      <c r="C149" s="4" t="s">
        <v>338</v>
      </c>
      <c r="D149" s="26">
        <v>46.7512058970213</v>
      </c>
      <c r="E149" s="26">
        <v>7.7426966360262801</v>
      </c>
      <c r="F149" s="45">
        <v>369.44225397224892</v>
      </c>
      <c r="G149" s="12">
        <f t="shared" si="31"/>
        <v>54.493902533047581</v>
      </c>
      <c r="H149" s="12">
        <f t="shared" si="28"/>
        <v>36.944225397224891</v>
      </c>
      <c r="I149" s="13">
        <f t="shared" si="29"/>
        <v>369.44225397224892</v>
      </c>
      <c r="J149" s="4" t="str">
        <f t="shared" si="30"/>
        <v>JA</v>
      </c>
      <c r="K149" s="37">
        <f t="shared" si="32"/>
        <v>1040</v>
      </c>
      <c r="L149" s="16">
        <f t="shared" si="33"/>
        <v>41879.973910294131</v>
      </c>
      <c r="M149" s="16">
        <f t="shared" si="34"/>
        <v>5724.8771675539692</v>
      </c>
      <c r="N149" s="16">
        <f t="shared" si="35"/>
        <v>11411.332340694824</v>
      </c>
      <c r="O149" s="16">
        <f t="shared" si="36"/>
        <v>76152.392926791712</v>
      </c>
      <c r="P149" s="16">
        <f t="shared" si="37"/>
        <v>11411.332340694824</v>
      </c>
      <c r="Q149" s="24">
        <f t="shared" si="38"/>
        <v>9221.2786591473323</v>
      </c>
      <c r="R149" s="24">
        <f t="shared" si="39"/>
        <v>228418.75678596206</v>
      </c>
      <c r="S149" s="16">
        <f t="shared" si="40"/>
        <v>384219.94413113885</v>
      </c>
      <c r="T149" s="16">
        <f t="shared" si="41"/>
        <v>384219.94413113885</v>
      </c>
      <c r="AA149" s="26"/>
      <c r="AB149" s="26"/>
    </row>
    <row r="150" spans="1:37" x14ac:dyDescent="0.25">
      <c r="A150" s="2">
        <v>34</v>
      </c>
      <c r="B150" s="6" t="s">
        <v>339</v>
      </c>
      <c r="C150" s="4" t="s">
        <v>340</v>
      </c>
      <c r="D150" s="26">
        <v>100.26969616225099</v>
      </c>
      <c r="E150" s="26">
        <v>15.898500498774599</v>
      </c>
      <c r="F150" s="45">
        <v>668.53171578750221</v>
      </c>
      <c r="G150" s="12">
        <f t="shared" si="31"/>
        <v>116.16819666102559</v>
      </c>
      <c r="H150" s="12">
        <f t="shared" si="28"/>
        <v>66.853171578750221</v>
      </c>
      <c r="I150" s="13">
        <f t="shared" si="29"/>
        <v>668.53171578750221</v>
      </c>
      <c r="J150" s="4" t="str">
        <f t="shared" si="30"/>
        <v>JA</v>
      </c>
      <c r="K150" s="37">
        <f t="shared" si="32"/>
        <v>1040</v>
      </c>
      <c r="L150" s="16">
        <f t="shared" si="33"/>
        <v>75784.755301671248</v>
      </c>
      <c r="M150" s="16">
        <f t="shared" si="34"/>
        <v>10359.567467843135</v>
      </c>
      <c r="N150" s="16">
        <f t="shared" si="35"/>
        <v>20649.607637244368</v>
      </c>
      <c r="O150" s="16">
        <f t="shared" si="36"/>
        <v>137803.10551184625</v>
      </c>
      <c r="P150" s="16">
        <f t="shared" si="37"/>
        <v>20649.607637244368</v>
      </c>
      <c r="Q150" s="24">
        <f t="shared" si="38"/>
        <v>16686.551626056054</v>
      </c>
      <c r="R150" s="24">
        <f t="shared" si="39"/>
        <v>413339.78923709691</v>
      </c>
      <c r="S150" s="16">
        <f t="shared" si="40"/>
        <v>695272.98441900231</v>
      </c>
      <c r="T150" s="16">
        <f t="shared" si="41"/>
        <v>695272.98441900231</v>
      </c>
      <c r="AA150" s="26"/>
      <c r="AB150" s="26"/>
    </row>
    <row r="151" spans="1:37" x14ac:dyDescent="0.25">
      <c r="A151" s="2">
        <v>34</v>
      </c>
      <c r="B151" s="6" t="s">
        <v>341</v>
      </c>
      <c r="C151" s="4" t="s">
        <v>342</v>
      </c>
      <c r="D151" s="26">
        <v>25.733586599177801</v>
      </c>
      <c r="E151" s="26">
        <v>6.0469352967020598</v>
      </c>
      <c r="F151" s="45">
        <v>508.14134005924313</v>
      </c>
      <c r="G151" s="12">
        <f t="shared" si="31"/>
        <v>31.780521895879861</v>
      </c>
      <c r="H151" s="12">
        <f t="shared" si="28"/>
        <v>50.814134005924316</v>
      </c>
      <c r="I151" s="13">
        <f t="shared" si="29"/>
        <v>317.8052189587986</v>
      </c>
      <c r="J151" s="4" t="str">
        <f t="shared" si="30"/>
        <v>Nei</v>
      </c>
      <c r="K151" s="37">
        <f t="shared" si="32"/>
        <v>1040</v>
      </c>
      <c r="L151" s="16">
        <f t="shared" si="33"/>
        <v>36026.39962116941</v>
      </c>
      <c r="M151" s="16">
        <f t="shared" si="34"/>
        <v>4924.709672985543</v>
      </c>
      <c r="N151" s="16">
        <f t="shared" si="35"/>
        <v>9816.3676031993709</v>
      </c>
      <c r="O151" s="16">
        <f t="shared" si="36"/>
        <v>65508.554173539233</v>
      </c>
      <c r="P151" s="16">
        <f t="shared" si="37"/>
        <v>9816.3676031993709</v>
      </c>
      <c r="Q151" s="24">
        <f t="shared" si="38"/>
        <v>7932.4182652116133</v>
      </c>
      <c r="R151" s="24">
        <f t="shared" si="39"/>
        <v>196492.61077784601</v>
      </c>
      <c r="S151" s="16">
        <f t="shared" si="40"/>
        <v>330517.42771715054</v>
      </c>
      <c r="T151" s="16">
        <f t="shared" si="41"/>
        <v>330517.42771715054</v>
      </c>
      <c r="AA151" s="26"/>
      <c r="AB151" s="26"/>
    </row>
    <row r="152" spans="1:37" x14ac:dyDescent="0.25">
      <c r="A152" s="2">
        <v>34</v>
      </c>
      <c r="B152" s="6" t="s">
        <v>343</v>
      </c>
      <c r="C152" s="4" t="s">
        <v>344</v>
      </c>
      <c r="D152" s="26">
        <v>64.232248973072004</v>
      </c>
      <c r="E152" s="26">
        <v>8.7447005938941089</v>
      </c>
      <c r="F152" s="45">
        <v>516.74114771036955</v>
      </c>
      <c r="G152" s="12">
        <f t="shared" si="31"/>
        <v>72.976949566966113</v>
      </c>
      <c r="H152" s="12">
        <f t="shared" si="28"/>
        <v>51.674114771036955</v>
      </c>
      <c r="I152" s="13">
        <f t="shared" si="29"/>
        <v>516.74114771036955</v>
      </c>
      <c r="J152" s="4" t="str">
        <f t="shared" si="30"/>
        <v>JA</v>
      </c>
      <c r="K152" s="37">
        <f t="shared" si="32"/>
        <v>1040</v>
      </c>
      <c r="L152" s="16">
        <f t="shared" si="33"/>
        <v>58577.776504447487</v>
      </c>
      <c r="M152" s="16">
        <f t="shared" si="34"/>
        <v>8007.4208249198855</v>
      </c>
      <c r="N152" s="16">
        <f t="shared" si="35"/>
        <v>15961.100570477895</v>
      </c>
      <c r="O152" s="16">
        <f t="shared" si="36"/>
        <v>106514.81929524304</v>
      </c>
      <c r="P152" s="16">
        <f t="shared" si="37"/>
        <v>15961.100570477895</v>
      </c>
      <c r="Q152" s="24">
        <f t="shared" si="38"/>
        <v>12897.859046850823</v>
      </c>
      <c r="R152" s="24">
        <f t="shared" si="39"/>
        <v>319490.71680636727</v>
      </c>
      <c r="S152" s="16">
        <f t="shared" si="40"/>
        <v>537410.79361878429</v>
      </c>
      <c r="T152" s="16">
        <f t="shared" si="41"/>
        <v>537410.79361878429</v>
      </c>
      <c r="AA152" s="26"/>
      <c r="AB152" s="26"/>
    </row>
    <row r="153" spans="1:37" x14ac:dyDescent="0.25">
      <c r="A153" s="2">
        <v>34</v>
      </c>
      <c r="B153" s="6" t="s">
        <v>345</v>
      </c>
      <c r="C153" s="4" t="s">
        <v>346</v>
      </c>
      <c r="D153" s="26">
        <v>40.018505454599101</v>
      </c>
      <c r="E153" s="26">
        <v>7.8417133318001797</v>
      </c>
      <c r="F153" s="45">
        <v>640.39128275765961</v>
      </c>
      <c r="G153" s="12">
        <f t="shared" si="31"/>
        <v>47.86021878639928</v>
      </c>
      <c r="H153" s="12">
        <f t="shared" si="28"/>
        <v>64.039128275765961</v>
      </c>
      <c r="I153" s="13">
        <f t="shared" si="29"/>
        <v>478.60218786399281</v>
      </c>
      <c r="J153" s="4" t="str">
        <f t="shared" si="30"/>
        <v>Nei</v>
      </c>
      <c r="K153" s="37">
        <f t="shared" si="32"/>
        <v>1040</v>
      </c>
      <c r="L153" s="16">
        <f t="shared" si="33"/>
        <v>54254.344016262221</v>
      </c>
      <c r="M153" s="16">
        <f t="shared" si="34"/>
        <v>7416.4195031404324</v>
      </c>
      <c r="N153" s="16">
        <f t="shared" si="35"/>
        <v>14783.064378743009</v>
      </c>
      <c r="O153" s="16">
        <f t="shared" si="36"/>
        <v>98653.311780029093</v>
      </c>
      <c r="P153" s="16">
        <f t="shared" si="37"/>
        <v>14783.064378743009</v>
      </c>
      <c r="Q153" s="24">
        <f t="shared" si="38"/>
        <v>11945.91060908526</v>
      </c>
      <c r="R153" s="24">
        <f t="shared" si="39"/>
        <v>295910.16071254946</v>
      </c>
      <c r="S153" s="16">
        <f t="shared" si="40"/>
        <v>497746.2753785525</v>
      </c>
      <c r="T153" s="16">
        <f t="shared" si="41"/>
        <v>497746.2753785525</v>
      </c>
      <c r="AA153" s="26"/>
      <c r="AB153" s="26"/>
    </row>
    <row r="154" spans="1:37" x14ac:dyDescent="0.25">
      <c r="A154" s="2">
        <v>34</v>
      </c>
      <c r="B154" s="6" t="s">
        <v>347</v>
      </c>
      <c r="C154" s="4" t="s">
        <v>348</v>
      </c>
      <c r="D154" s="26">
        <v>66.4866214320936</v>
      </c>
      <c r="E154" s="26">
        <v>7.0452619827685599</v>
      </c>
      <c r="F154" s="45">
        <v>837.17966045817172</v>
      </c>
      <c r="G154" s="12">
        <f t="shared" si="31"/>
        <v>73.531883414862165</v>
      </c>
      <c r="H154" s="12">
        <f t="shared" si="28"/>
        <v>83.717966045817178</v>
      </c>
      <c r="I154" s="13">
        <f t="shared" si="29"/>
        <v>735.31883414862159</v>
      </c>
      <c r="J154" s="4" t="str">
        <f t="shared" si="30"/>
        <v>Nei</v>
      </c>
      <c r="K154" s="37">
        <f t="shared" si="32"/>
        <v>1040</v>
      </c>
      <c r="L154" s="16">
        <f t="shared" si="33"/>
        <v>83355.743039087742</v>
      </c>
      <c r="M154" s="16">
        <f t="shared" si="34"/>
        <v>11394.500653967041</v>
      </c>
      <c r="N154" s="16">
        <f t="shared" si="35"/>
        <v>22712.528149182624</v>
      </c>
      <c r="O154" s="16">
        <f t="shared" si="36"/>
        <v>151569.80064538706</v>
      </c>
      <c r="P154" s="16">
        <f t="shared" si="37"/>
        <v>22712.528149182624</v>
      </c>
      <c r="Q154" s="24">
        <f t="shared" si="38"/>
        <v>18353.558100349597</v>
      </c>
      <c r="R154" s="24">
        <f t="shared" si="39"/>
        <v>454632.92877740978</v>
      </c>
      <c r="S154" s="16">
        <f t="shared" si="40"/>
        <v>764731.58751456649</v>
      </c>
      <c r="T154" s="16">
        <f t="shared" si="41"/>
        <v>764731.58751456649</v>
      </c>
      <c r="AA154" s="26"/>
      <c r="AB154" s="26"/>
    </row>
    <row r="155" spans="1:37" x14ac:dyDescent="0.25">
      <c r="A155" s="2">
        <v>34</v>
      </c>
      <c r="B155" s="6" t="s">
        <v>349</v>
      </c>
      <c r="C155" s="4" t="s">
        <v>350</v>
      </c>
      <c r="D155" s="26">
        <v>105.117291955677</v>
      </c>
      <c r="E155" s="26">
        <v>10.1168619259573</v>
      </c>
      <c r="F155" s="45">
        <v>1040.9290032375802</v>
      </c>
      <c r="G155" s="12">
        <f t="shared" si="31"/>
        <v>115.2341538816343</v>
      </c>
      <c r="H155" s="12">
        <f t="shared" si="28"/>
        <v>104.09290032375803</v>
      </c>
      <c r="I155" s="13">
        <f t="shared" si="29"/>
        <v>1040.9290032375802</v>
      </c>
      <c r="J155" s="4" t="str">
        <f t="shared" si="30"/>
        <v>JA</v>
      </c>
      <c r="K155" s="37">
        <f t="shared" si="32"/>
        <v>1040</v>
      </c>
      <c r="L155" s="16">
        <f t="shared" si="33"/>
        <v>117999.71180701211</v>
      </c>
      <c r="M155" s="16">
        <f t="shared" si="34"/>
        <v>16130.235834169545</v>
      </c>
      <c r="N155" s="16">
        <f t="shared" si="35"/>
        <v>32152.215052002382</v>
      </c>
      <c r="O155" s="16">
        <f t="shared" si="36"/>
        <v>214564.61357935594</v>
      </c>
      <c r="P155" s="16">
        <f t="shared" si="37"/>
        <v>32152.215052002382</v>
      </c>
      <c r="Q155" s="24">
        <f t="shared" si="38"/>
        <v>25981.587920810005</v>
      </c>
      <c r="R155" s="24">
        <f t="shared" si="39"/>
        <v>643585.58412173123</v>
      </c>
      <c r="S155" s="16">
        <f t="shared" si="40"/>
        <v>1082566.1633670835</v>
      </c>
      <c r="T155" s="16">
        <f t="shared" si="41"/>
        <v>1082566.1633670835</v>
      </c>
      <c r="AA155" s="26"/>
      <c r="AB155" s="26"/>
    </row>
    <row r="156" spans="1:37" x14ac:dyDescent="0.25">
      <c r="A156" s="2">
        <v>34</v>
      </c>
      <c r="B156" s="6" t="s">
        <v>351</v>
      </c>
      <c r="C156" s="4" t="s">
        <v>352</v>
      </c>
      <c r="D156" s="26">
        <v>51.084450621897197</v>
      </c>
      <c r="E156" s="26">
        <v>5.5182241381747197</v>
      </c>
      <c r="F156" s="45">
        <v>705.28595876353177</v>
      </c>
      <c r="G156" s="12">
        <f t="shared" si="31"/>
        <v>56.60267476007192</v>
      </c>
      <c r="H156" s="12">
        <f t="shared" si="28"/>
        <v>70.52859587635318</v>
      </c>
      <c r="I156" s="13">
        <f t="shared" si="29"/>
        <v>566.0267476007192</v>
      </c>
      <c r="J156" s="4" t="str">
        <f t="shared" si="30"/>
        <v>Nei</v>
      </c>
      <c r="K156" s="37">
        <f t="shared" si="32"/>
        <v>1040</v>
      </c>
      <c r="L156" s="16">
        <f t="shared" si="33"/>
        <v>64164.792108017529</v>
      </c>
      <c r="M156" s="16">
        <f t="shared" si="34"/>
        <v>8771.1504808207446</v>
      </c>
      <c r="N156" s="16">
        <f t="shared" si="35"/>
        <v>17483.434179891017</v>
      </c>
      <c r="O156" s="16">
        <f t="shared" si="36"/>
        <v>116673.96142944104</v>
      </c>
      <c r="P156" s="16">
        <f t="shared" si="37"/>
        <v>17483.434179891017</v>
      </c>
      <c r="Q156" s="24">
        <f t="shared" si="38"/>
        <v>14128.027620113953</v>
      </c>
      <c r="R156" s="24">
        <f t="shared" si="39"/>
        <v>349963.01750657271</v>
      </c>
      <c r="S156" s="16">
        <f t="shared" si="40"/>
        <v>588667.817504748</v>
      </c>
      <c r="T156" s="16">
        <f t="shared" si="41"/>
        <v>588667.817504748</v>
      </c>
      <c r="AA156" s="26"/>
      <c r="AB156" s="26"/>
    </row>
    <row r="157" spans="1:37" x14ac:dyDescent="0.25">
      <c r="A157" s="2">
        <v>34</v>
      </c>
      <c r="B157" s="6" t="s">
        <v>353</v>
      </c>
      <c r="C157" s="4" t="s">
        <v>354</v>
      </c>
      <c r="D157" s="26">
        <v>52.001446561731001</v>
      </c>
      <c r="E157" s="26">
        <v>16.603771774954001</v>
      </c>
      <c r="F157" s="45">
        <v>1229.2789898002316</v>
      </c>
      <c r="G157" s="12">
        <f t="shared" si="31"/>
        <v>68.605218336684999</v>
      </c>
      <c r="H157" s="12">
        <f t="shared" si="28"/>
        <v>122.92789898002316</v>
      </c>
      <c r="I157" s="13">
        <f t="shared" si="29"/>
        <v>686.05218336684993</v>
      </c>
      <c r="J157" s="4" t="str">
        <f t="shared" si="30"/>
        <v>Nei</v>
      </c>
      <c r="K157" s="37">
        <f t="shared" si="32"/>
        <v>1040</v>
      </c>
      <c r="L157" s="16">
        <f t="shared" si="33"/>
        <v>77770.875506466095</v>
      </c>
      <c r="M157" s="16">
        <f t="shared" si="34"/>
        <v>10631.064633452706</v>
      </c>
      <c r="N157" s="16">
        <f t="shared" si="35"/>
        <v>21190.779839835261</v>
      </c>
      <c r="O157" s="16">
        <f t="shared" si="36"/>
        <v>141414.56445304202</v>
      </c>
      <c r="P157" s="16">
        <f t="shared" si="37"/>
        <v>21190.779839835261</v>
      </c>
      <c r="Q157" s="24">
        <f t="shared" si="38"/>
        <v>17123.862496836573</v>
      </c>
      <c r="R157" s="24">
        <f t="shared" si="39"/>
        <v>424172.34393205598</v>
      </c>
      <c r="S157" s="16">
        <f t="shared" si="40"/>
        <v>713494.27070152387</v>
      </c>
      <c r="T157" s="16">
        <f t="shared" si="41"/>
        <v>713494.27070152387</v>
      </c>
      <c r="AA157" s="26"/>
      <c r="AB157" s="26"/>
    </row>
    <row r="158" spans="1:37" s="21" customFormat="1" ht="13" thickBot="1" x14ac:dyDescent="0.3">
      <c r="A158" s="2">
        <v>34</v>
      </c>
      <c r="B158" s="6" t="s">
        <v>355</v>
      </c>
      <c r="C158" s="4" t="s">
        <v>356</v>
      </c>
      <c r="D158" s="26">
        <v>32.406136058845505</v>
      </c>
      <c r="E158" s="26">
        <v>13.2899380767319</v>
      </c>
      <c r="F158" s="45">
        <v>2836.9514745662459</v>
      </c>
      <c r="G158" s="12">
        <f t="shared" si="31"/>
        <v>45.696074135577405</v>
      </c>
      <c r="H158" s="12">
        <f t="shared" si="28"/>
        <v>283.69514745662462</v>
      </c>
      <c r="I158" s="13">
        <f t="shared" si="29"/>
        <v>456.96074135577408</v>
      </c>
      <c r="J158" s="4" t="str">
        <f t="shared" si="30"/>
        <v>Nei</v>
      </c>
      <c r="K158" s="37">
        <f t="shared" si="32"/>
        <v>1040</v>
      </c>
      <c r="L158" s="16">
        <f t="shared" si="33"/>
        <v>51801.069640090551</v>
      </c>
      <c r="M158" s="16">
        <f t="shared" si="34"/>
        <v>7081.0636480490757</v>
      </c>
      <c r="N158" s="16">
        <f t="shared" si="35"/>
        <v>14114.60337899715</v>
      </c>
      <c r="O158" s="16">
        <f t="shared" si="36"/>
        <v>94192.403694182998</v>
      </c>
      <c r="P158" s="16">
        <f t="shared" si="37"/>
        <v>14114.60337899715</v>
      </c>
      <c r="Q158" s="24">
        <f t="shared" si="38"/>
        <v>11405.740104240122</v>
      </c>
      <c r="R158" s="24">
        <f t="shared" si="39"/>
        <v>282529.68716544803</v>
      </c>
      <c r="S158" s="16">
        <f t="shared" si="40"/>
        <v>475239.17101000505</v>
      </c>
      <c r="T158" s="16">
        <f t="shared" si="41"/>
        <v>475239.17101000505</v>
      </c>
      <c r="U158"/>
      <c r="V158" s="26"/>
      <c r="W158" s="26"/>
      <c r="X158" s="33"/>
      <c r="Y158"/>
      <c r="Z158"/>
      <c r="AA158" s="26"/>
      <c r="AB158" s="26"/>
      <c r="AC158"/>
      <c r="AD158"/>
      <c r="AE158"/>
      <c r="AF158"/>
      <c r="AG158"/>
      <c r="AH158"/>
      <c r="AI158"/>
      <c r="AJ158"/>
      <c r="AK158"/>
    </row>
    <row r="159" spans="1:37" x14ac:dyDescent="0.25">
      <c r="A159" s="2">
        <v>34</v>
      </c>
      <c r="B159" s="6" t="s">
        <v>357</v>
      </c>
      <c r="C159" s="4" t="s">
        <v>358</v>
      </c>
      <c r="D159" s="26">
        <v>22.5146899213895</v>
      </c>
      <c r="E159" s="26">
        <v>6.5648379363523199</v>
      </c>
      <c r="F159" s="45">
        <v>1277.3020188181617</v>
      </c>
      <c r="G159" s="12">
        <f t="shared" si="31"/>
        <v>29.079527857741819</v>
      </c>
      <c r="H159" s="12">
        <f t="shared" si="28"/>
        <v>127.73020188181619</v>
      </c>
      <c r="I159" s="13">
        <f t="shared" si="29"/>
        <v>290.79527857741817</v>
      </c>
      <c r="J159" s="4" t="str">
        <f t="shared" si="30"/>
        <v>Nei</v>
      </c>
      <c r="K159" s="37">
        <f t="shared" si="32"/>
        <v>1040</v>
      </c>
      <c r="L159" s="16">
        <f t="shared" si="33"/>
        <v>32964.552779536127</v>
      </c>
      <c r="M159" s="16">
        <f t="shared" si="34"/>
        <v>4506.1636368356722</v>
      </c>
      <c r="N159" s="16">
        <f t="shared" si="35"/>
        <v>8982.084564699293</v>
      </c>
      <c r="O159" s="16">
        <f t="shared" si="36"/>
        <v>59941.049182606046</v>
      </c>
      <c r="P159" s="16">
        <f t="shared" si="37"/>
        <v>8982.084564699293</v>
      </c>
      <c r="Q159" s="24">
        <f t="shared" si="38"/>
        <v>7258.2501532923579</v>
      </c>
      <c r="R159" s="24">
        <f t="shared" si="39"/>
        <v>179792.90483884612</v>
      </c>
      <c r="S159" s="16">
        <f t="shared" si="40"/>
        <v>302427.08972051489</v>
      </c>
      <c r="T159" s="16">
        <f t="shared" si="41"/>
        <v>302427.08972051489</v>
      </c>
      <c r="AA159" s="26"/>
      <c r="AB159" s="26"/>
    </row>
    <row r="160" spans="1:37" x14ac:dyDescent="0.25">
      <c r="A160" s="2">
        <v>34</v>
      </c>
      <c r="B160" s="6" t="s">
        <v>359</v>
      </c>
      <c r="C160" s="4" t="s">
        <v>360</v>
      </c>
      <c r="D160" s="26">
        <v>24.433638362062201</v>
      </c>
      <c r="E160" s="26">
        <v>4.6217495121705801</v>
      </c>
      <c r="F160" s="45">
        <v>1787.4109909966614</v>
      </c>
      <c r="G160" s="12">
        <f t="shared" si="31"/>
        <v>29.055387874232782</v>
      </c>
      <c r="H160" s="12">
        <f t="shared" si="28"/>
        <v>178.74109909966614</v>
      </c>
      <c r="I160" s="13">
        <f t="shared" si="29"/>
        <v>290.55387874232781</v>
      </c>
      <c r="J160" s="4" t="str">
        <f t="shared" si="30"/>
        <v>Nei</v>
      </c>
      <c r="K160" s="37">
        <f t="shared" si="32"/>
        <v>1040</v>
      </c>
      <c r="L160" s="16">
        <f t="shared" si="33"/>
        <v>32937.187694230284</v>
      </c>
      <c r="M160" s="16">
        <f t="shared" si="34"/>
        <v>4502.4229049911119</v>
      </c>
      <c r="N160" s="16">
        <f t="shared" si="35"/>
        <v>8974.6282065930227</v>
      </c>
      <c r="O160" s="16">
        <f t="shared" si="36"/>
        <v>59891.289917398542</v>
      </c>
      <c r="P160" s="16">
        <f t="shared" si="37"/>
        <v>8974.6282065930227</v>
      </c>
      <c r="Q160" s="24">
        <f t="shared" si="38"/>
        <v>7252.2248134085021</v>
      </c>
      <c r="R160" s="24">
        <f t="shared" si="39"/>
        <v>179643.65214880646</v>
      </c>
      <c r="S160" s="16">
        <f t="shared" si="40"/>
        <v>302176.03389202093</v>
      </c>
      <c r="T160" s="16">
        <f t="shared" si="41"/>
        <v>302176.03389202093</v>
      </c>
      <c r="AA160" s="26"/>
      <c r="AB160" s="26"/>
    </row>
    <row r="161" spans="1:39" x14ac:dyDescent="0.25">
      <c r="A161" s="2">
        <v>34</v>
      </c>
      <c r="B161" s="6" t="s">
        <v>361</v>
      </c>
      <c r="C161" s="4" t="s">
        <v>362</v>
      </c>
      <c r="D161" s="26">
        <v>24.114063163405</v>
      </c>
      <c r="E161" s="26">
        <v>3.8349954198952498</v>
      </c>
      <c r="F161" s="45">
        <v>2039.5718312196327</v>
      </c>
      <c r="G161" s="12">
        <f t="shared" si="31"/>
        <v>27.94905858330025</v>
      </c>
      <c r="H161" s="12">
        <f t="shared" si="28"/>
        <v>203.95718312196328</v>
      </c>
      <c r="I161" s="13">
        <f t="shared" si="29"/>
        <v>279.49058583300251</v>
      </c>
      <c r="J161" s="4" t="str">
        <f t="shared" si="30"/>
        <v>Nei</v>
      </c>
      <c r="K161" s="37">
        <f t="shared" si="32"/>
        <v>1040</v>
      </c>
      <c r="L161" s="16">
        <f t="shared" si="33"/>
        <v>31683.052810029163</v>
      </c>
      <c r="M161" s="16">
        <f t="shared" si="34"/>
        <v>4330.9861180682065</v>
      </c>
      <c r="N161" s="16">
        <f t="shared" si="35"/>
        <v>8632.9052152097811</v>
      </c>
      <c r="O161" s="16">
        <f t="shared" si="36"/>
        <v>57610.83547658514</v>
      </c>
      <c r="P161" s="16">
        <f t="shared" si="37"/>
        <v>8632.9052152097811</v>
      </c>
      <c r="Q161" s="24">
        <f t="shared" si="38"/>
        <v>6976.0850223917423</v>
      </c>
      <c r="R161" s="24">
        <f t="shared" si="39"/>
        <v>172803.4394088288</v>
      </c>
      <c r="S161" s="16">
        <f t="shared" si="40"/>
        <v>290670.20926632261</v>
      </c>
      <c r="T161" s="16">
        <f t="shared" si="41"/>
        <v>290670.20926632261</v>
      </c>
      <c r="AA161" s="26"/>
      <c r="AB161" s="26"/>
    </row>
    <row r="162" spans="1:39" x14ac:dyDescent="0.25">
      <c r="A162" s="2">
        <v>34</v>
      </c>
      <c r="B162" s="6" t="s">
        <v>363</v>
      </c>
      <c r="C162" s="4" t="s">
        <v>364</v>
      </c>
      <c r="D162" s="26">
        <v>13.788581554253099</v>
      </c>
      <c r="E162" s="26">
        <v>2.6141632827871897</v>
      </c>
      <c r="F162" s="45">
        <v>1503.8307266339059</v>
      </c>
      <c r="G162" s="12">
        <f t="shared" si="31"/>
        <v>16.402744837040288</v>
      </c>
      <c r="H162" s="12">
        <f t="shared" si="28"/>
        <v>150.38307266339061</v>
      </c>
      <c r="I162" s="13">
        <f t="shared" si="29"/>
        <v>164.02744837040288</v>
      </c>
      <c r="J162" s="4" t="str">
        <f t="shared" si="30"/>
        <v>Nei</v>
      </c>
      <c r="K162" s="37">
        <f t="shared" si="32"/>
        <v>1280</v>
      </c>
      <c r="L162" s="16">
        <f t="shared" si="33"/>
        <v>22672</v>
      </c>
      <c r="M162" s="16">
        <f t="shared" si="34"/>
        <v>3099.2</v>
      </c>
      <c r="N162" s="16">
        <f t="shared" si="35"/>
        <v>6177.6</v>
      </c>
      <c r="O162" s="16">
        <f t="shared" si="36"/>
        <v>41225.599999999999</v>
      </c>
      <c r="P162" s="16">
        <f t="shared" si="37"/>
        <v>6177.6</v>
      </c>
      <c r="Q162" s="24">
        <f t="shared" si="38"/>
        <v>4992</v>
      </c>
      <c r="R162" s="24">
        <f t="shared" si="39"/>
        <v>123656</v>
      </c>
      <c r="S162" s="16">
        <f t="shared" si="40"/>
        <v>209955.13391411569</v>
      </c>
      <c r="T162" s="16">
        <f t="shared" si="41"/>
        <v>208000</v>
      </c>
      <c r="AA162" s="26"/>
      <c r="AB162" s="26"/>
    </row>
    <row r="163" spans="1:39" x14ac:dyDescent="0.25">
      <c r="A163" s="2">
        <v>34</v>
      </c>
      <c r="B163" s="6" t="s">
        <v>365</v>
      </c>
      <c r="C163" s="4" t="s">
        <v>366</v>
      </c>
      <c r="D163" s="26">
        <v>37.311782978710006</v>
      </c>
      <c r="E163" s="26">
        <v>2.3073468030186199</v>
      </c>
      <c r="F163" s="45">
        <v>626.67635577654005</v>
      </c>
      <c r="G163" s="12">
        <f t="shared" si="31"/>
        <v>39.619129781728624</v>
      </c>
      <c r="H163" s="12">
        <f t="shared" si="28"/>
        <v>62.667635577654011</v>
      </c>
      <c r="I163" s="13">
        <f t="shared" si="29"/>
        <v>396.19129781728623</v>
      </c>
      <c r="J163" s="4" t="str">
        <f t="shared" si="30"/>
        <v>Nei</v>
      </c>
      <c r="K163" s="37">
        <f t="shared" si="32"/>
        <v>1040</v>
      </c>
      <c r="L163" s="16">
        <f t="shared" si="33"/>
        <v>44912.245520567572</v>
      </c>
      <c r="M163" s="16">
        <f t="shared" si="34"/>
        <v>6139.3803509766676</v>
      </c>
      <c r="N163" s="16">
        <f t="shared" si="35"/>
        <v>12237.556806980338</v>
      </c>
      <c r="O163" s="16">
        <f t="shared" si="36"/>
        <v>81666.119836481579</v>
      </c>
      <c r="P163" s="16">
        <f t="shared" si="37"/>
        <v>12237.556806980338</v>
      </c>
      <c r="Q163" s="24">
        <f t="shared" si="38"/>
        <v>9888.9347935194655</v>
      </c>
      <c r="R163" s="24">
        <f t="shared" si="39"/>
        <v>244957.15561447176</v>
      </c>
      <c r="S163" s="16">
        <f t="shared" si="40"/>
        <v>412038.9497299777</v>
      </c>
      <c r="T163" s="16">
        <f t="shared" si="41"/>
        <v>412038.9497299777</v>
      </c>
      <c r="AA163" s="26"/>
      <c r="AB163" s="26"/>
    </row>
    <row r="164" spans="1:39" x14ac:dyDescent="0.25">
      <c r="A164" s="2">
        <v>34</v>
      </c>
      <c r="B164" s="6" t="s">
        <v>367</v>
      </c>
      <c r="C164" s="4" t="s">
        <v>368</v>
      </c>
      <c r="D164" s="26">
        <v>66.213234475978396</v>
      </c>
      <c r="E164" s="26">
        <v>6.4119050279374399</v>
      </c>
      <c r="F164" s="45">
        <v>1292.7415252992648</v>
      </c>
      <c r="G164" s="12">
        <f t="shared" si="31"/>
        <v>72.625139503915833</v>
      </c>
      <c r="H164" s="12">
        <f t="shared" si="28"/>
        <v>129.27415252992648</v>
      </c>
      <c r="I164" s="13">
        <f t="shared" si="29"/>
        <v>726.2513950391583</v>
      </c>
      <c r="J164" s="4" t="str">
        <f t="shared" si="30"/>
        <v>Nei</v>
      </c>
      <c r="K164" s="37">
        <f t="shared" si="32"/>
        <v>1040</v>
      </c>
      <c r="L164" s="16">
        <f t="shared" si="33"/>
        <v>82327.858141638979</v>
      </c>
      <c r="M164" s="16">
        <f t="shared" si="34"/>
        <v>11253.991617526797</v>
      </c>
      <c r="N164" s="16">
        <f t="shared" si="35"/>
        <v>22432.453089969524</v>
      </c>
      <c r="O164" s="16">
        <f t="shared" si="36"/>
        <v>149700.7475566316</v>
      </c>
      <c r="P164" s="16">
        <f t="shared" si="37"/>
        <v>22432.453089969524</v>
      </c>
      <c r="Q164" s="24">
        <f t="shared" si="38"/>
        <v>18127.234820177393</v>
      </c>
      <c r="R164" s="24">
        <f t="shared" si="39"/>
        <v>449026.71252481081</v>
      </c>
      <c r="S164" s="16">
        <f t="shared" si="40"/>
        <v>755301.45084072463</v>
      </c>
      <c r="T164" s="16">
        <f t="shared" si="41"/>
        <v>755301.45084072463</v>
      </c>
      <c r="AA164" s="26"/>
      <c r="AB164" s="26"/>
    </row>
    <row r="165" spans="1:39" x14ac:dyDescent="0.25">
      <c r="A165" s="2">
        <v>34</v>
      </c>
      <c r="B165" s="6" t="s">
        <v>369</v>
      </c>
      <c r="C165" s="4" t="s">
        <v>370</v>
      </c>
      <c r="D165" s="26">
        <v>32.722032383983901</v>
      </c>
      <c r="E165" s="26">
        <v>3.3115043069992898</v>
      </c>
      <c r="F165" s="45">
        <v>593.99635283877308</v>
      </c>
      <c r="G165" s="12">
        <f t="shared" si="31"/>
        <v>36.03353669098319</v>
      </c>
      <c r="H165" s="12">
        <f t="shared" si="28"/>
        <v>59.399635283877309</v>
      </c>
      <c r="I165" s="13">
        <f t="shared" si="29"/>
        <v>360.33536690983192</v>
      </c>
      <c r="J165" s="4" t="str">
        <f t="shared" si="30"/>
        <v>Nei</v>
      </c>
      <c r="K165" s="37">
        <f t="shared" si="32"/>
        <v>1040</v>
      </c>
      <c r="L165" s="16">
        <f t="shared" si="33"/>
        <v>40847.61719289855</v>
      </c>
      <c r="M165" s="16">
        <f t="shared" si="34"/>
        <v>5583.7568456347553</v>
      </c>
      <c r="N165" s="16">
        <f t="shared" si="35"/>
        <v>11130.038813110888</v>
      </c>
      <c r="O165" s="16">
        <f t="shared" si="36"/>
        <v>74275.208510389828</v>
      </c>
      <c r="P165" s="16">
        <f t="shared" si="37"/>
        <v>11130.038813110888</v>
      </c>
      <c r="Q165" s="24">
        <f t="shared" si="38"/>
        <v>8993.9707580694048</v>
      </c>
      <c r="R165" s="24">
        <f t="shared" si="39"/>
        <v>222788.1506530109</v>
      </c>
      <c r="S165" s="16">
        <f t="shared" si="40"/>
        <v>374748.7815862252</v>
      </c>
      <c r="T165" s="16">
        <f t="shared" si="41"/>
        <v>374748.7815862252</v>
      </c>
      <c r="AA165" s="26"/>
      <c r="AB165" s="26"/>
    </row>
    <row r="166" spans="1:39" x14ac:dyDescent="0.25">
      <c r="A166" s="2">
        <v>34</v>
      </c>
      <c r="B166" s="6" t="s">
        <v>371</v>
      </c>
      <c r="C166" s="4" t="s">
        <v>372</v>
      </c>
      <c r="D166" s="26">
        <v>30.850692152680899</v>
      </c>
      <c r="E166" s="26">
        <v>2.5418926105958497</v>
      </c>
      <c r="F166" s="45">
        <v>641.51324880655216</v>
      </c>
      <c r="G166" s="12">
        <f t="shared" si="31"/>
        <v>33.392584763276751</v>
      </c>
      <c r="H166" s="12">
        <f t="shared" si="28"/>
        <v>64.151324880655224</v>
      </c>
      <c r="I166" s="13">
        <f t="shared" si="29"/>
        <v>333.9258476327675</v>
      </c>
      <c r="J166" s="4" t="str">
        <f t="shared" si="30"/>
        <v>Nei</v>
      </c>
      <c r="K166" s="37">
        <f t="shared" si="32"/>
        <v>1040</v>
      </c>
      <c r="L166" s="16">
        <f t="shared" si="33"/>
        <v>37853.834087650524</v>
      </c>
      <c r="M166" s="16">
        <f t="shared" si="34"/>
        <v>5174.5149349173653</v>
      </c>
      <c r="N166" s="16">
        <f t="shared" si="35"/>
        <v>10314.301581680922</v>
      </c>
      <c r="O166" s="16">
        <f t="shared" si="36"/>
        <v>68831.467120847097</v>
      </c>
      <c r="P166" s="16">
        <f t="shared" si="37"/>
        <v>10314.301581680922</v>
      </c>
      <c r="Q166" s="24">
        <f t="shared" si="38"/>
        <v>8334.7891569138774</v>
      </c>
      <c r="R166" s="24">
        <f t="shared" si="39"/>
        <v>206459.67307438748</v>
      </c>
      <c r="S166" s="16">
        <f t="shared" si="40"/>
        <v>347282.88153807819</v>
      </c>
      <c r="T166" s="16">
        <f t="shared" si="41"/>
        <v>347282.88153807819</v>
      </c>
      <c r="AA166" s="26"/>
      <c r="AB166" s="26"/>
    </row>
    <row r="167" spans="1:39" x14ac:dyDescent="0.25">
      <c r="A167" s="2">
        <v>34</v>
      </c>
      <c r="B167" s="6" t="s">
        <v>373</v>
      </c>
      <c r="C167" s="4" t="s">
        <v>374</v>
      </c>
      <c r="D167" s="26">
        <v>34.1084768891712</v>
      </c>
      <c r="E167" s="26">
        <v>2.7544757577875898</v>
      </c>
      <c r="F167" s="45">
        <v>544.69897345579022</v>
      </c>
      <c r="G167" s="12">
        <f t="shared" si="31"/>
        <v>36.862952646958789</v>
      </c>
      <c r="H167" s="12">
        <f t="shared" si="28"/>
        <v>54.469897345579028</v>
      </c>
      <c r="I167" s="13">
        <f t="shared" si="29"/>
        <v>368.62952646958786</v>
      </c>
      <c r="J167" s="4" t="str">
        <f t="shared" si="30"/>
        <v>Nei</v>
      </c>
      <c r="K167" s="37">
        <f t="shared" si="32"/>
        <v>1040</v>
      </c>
      <c r="L167" s="16">
        <f t="shared" si="33"/>
        <v>41787.843120592479</v>
      </c>
      <c r="M167" s="16">
        <f t="shared" si="34"/>
        <v>5712.2831421727333</v>
      </c>
      <c r="N167" s="16">
        <f t="shared" si="35"/>
        <v>11386.22881359263</v>
      </c>
      <c r="O167" s="16">
        <f t="shared" si="36"/>
        <v>75984.867032123206</v>
      </c>
      <c r="P167" s="16">
        <f t="shared" si="37"/>
        <v>11386.22881359263</v>
      </c>
      <c r="Q167" s="24">
        <f t="shared" si="38"/>
        <v>9200.9929806809123</v>
      </c>
      <c r="R167" s="24">
        <f t="shared" si="39"/>
        <v>227916.26362561679</v>
      </c>
      <c r="S167" s="16">
        <f t="shared" si="40"/>
        <v>383374.70752837136</v>
      </c>
      <c r="T167" s="16">
        <f t="shared" si="41"/>
        <v>383374.70752837136</v>
      </c>
      <c r="AA167" s="26"/>
      <c r="AB167" s="26"/>
    </row>
    <row r="168" spans="1:39" x14ac:dyDescent="0.25">
      <c r="A168" s="2">
        <v>34</v>
      </c>
      <c r="B168" s="6" t="s">
        <v>375</v>
      </c>
      <c r="C168" s="4" t="s">
        <v>376</v>
      </c>
      <c r="D168" s="26">
        <v>28.516119058052801</v>
      </c>
      <c r="E168" s="26">
        <v>3.5480055169647402</v>
      </c>
      <c r="F168" s="45">
        <v>723.42271277679617</v>
      </c>
      <c r="G168" s="12">
        <f t="shared" si="31"/>
        <v>32.064124575017544</v>
      </c>
      <c r="H168" s="12">
        <f t="shared" si="28"/>
        <v>72.342271277679615</v>
      </c>
      <c r="I168" s="13">
        <f t="shared" si="29"/>
        <v>320.64124575017547</v>
      </c>
      <c r="J168" s="4" t="str">
        <f t="shared" si="30"/>
        <v>Nei</v>
      </c>
      <c r="K168" s="37">
        <f t="shared" si="32"/>
        <v>1040</v>
      </c>
      <c r="L168" s="16">
        <f t="shared" si="33"/>
        <v>36347.89161823989</v>
      </c>
      <c r="M168" s="16">
        <f t="shared" si="34"/>
        <v>4968.6567441447196</v>
      </c>
      <c r="N168" s="16">
        <f t="shared" si="35"/>
        <v>9903.9667987314206</v>
      </c>
      <c r="O168" s="16">
        <f t="shared" si="36"/>
        <v>66093.138703992168</v>
      </c>
      <c r="P168" s="16">
        <f t="shared" si="37"/>
        <v>9903.9667987314206</v>
      </c>
      <c r="Q168" s="24">
        <f t="shared" si="38"/>
        <v>8003.2054939243799</v>
      </c>
      <c r="R168" s="24">
        <f t="shared" si="39"/>
        <v>198246.06942241851</v>
      </c>
      <c r="S168" s="16">
        <f t="shared" si="40"/>
        <v>333466.89558018249</v>
      </c>
      <c r="T168" s="16">
        <f t="shared" si="41"/>
        <v>333466.89558018249</v>
      </c>
      <c r="AA168" s="26"/>
      <c r="AB168" s="26"/>
    </row>
    <row r="169" spans="1:39" x14ac:dyDescent="0.25">
      <c r="A169" s="2">
        <v>34</v>
      </c>
      <c r="B169" s="6" t="s">
        <v>377</v>
      </c>
      <c r="C169" s="4" t="s">
        <v>378</v>
      </c>
      <c r="D169" s="26">
        <v>44.745639445156094</v>
      </c>
      <c r="E169" s="26">
        <v>4.4074139568929702</v>
      </c>
      <c r="F169" s="45">
        <v>760.69852652000668</v>
      </c>
      <c r="G169" s="12">
        <f t="shared" si="31"/>
        <v>49.153053402049068</v>
      </c>
      <c r="H169" s="12">
        <f t="shared" si="28"/>
        <v>76.069852652000677</v>
      </c>
      <c r="I169" s="13">
        <f t="shared" si="29"/>
        <v>491.53053402049068</v>
      </c>
      <c r="J169" s="4" t="str">
        <f t="shared" si="30"/>
        <v>Nei</v>
      </c>
      <c r="K169" s="37">
        <f t="shared" si="32"/>
        <v>1040</v>
      </c>
      <c r="L169" s="16">
        <f t="shared" si="33"/>
        <v>55719.90133656282</v>
      </c>
      <c r="M169" s="16">
        <f t="shared" si="34"/>
        <v>7616.7571551815236</v>
      </c>
      <c r="N169" s="16">
        <f t="shared" si="35"/>
        <v>15182.395134824916</v>
      </c>
      <c r="O169" s="16">
        <f t="shared" si="36"/>
        <v>101318.20591657569</v>
      </c>
      <c r="P169" s="16">
        <f t="shared" si="37"/>
        <v>15182.395134824916</v>
      </c>
      <c r="Q169" s="24">
        <f t="shared" si="38"/>
        <v>12268.602129151448</v>
      </c>
      <c r="R169" s="24">
        <f t="shared" si="39"/>
        <v>303903.49857418897</v>
      </c>
      <c r="S169" s="16">
        <f t="shared" si="40"/>
        <v>511191.7553813103</v>
      </c>
      <c r="T169" s="16">
        <f t="shared" si="41"/>
        <v>511191.7553813103</v>
      </c>
      <c r="AA169" s="26"/>
      <c r="AB169" s="26"/>
    </row>
    <row r="170" spans="1:39" x14ac:dyDescent="0.25">
      <c r="A170" s="2">
        <v>34</v>
      </c>
      <c r="B170" s="6" t="s">
        <v>379</v>
      </c>
      <c r="C170" s="4" t="s">
        <v>380</v>
      </c>
      <c r="D170" s="26">
        <v>23.690078519602299</v>
      </c>
      <c r="E170" s="26">
        <v>3.0086689434535701</v>
      </c>
      <c r="F170" s="45">
        <v>547.44981673349173</v>
      </c>
      <c r="G170" s="12">
        <f t="shared" si="31"/>
        <v>26.69874746305587</v>
      </c>
      <c r="H170" s="12">
        <f t="shared" si="28"/>
        <v>54.744981673349173</v>
      </c>
      <c r="I170" s="13">
        <f t="shared" si="29"/>
        <v>266.98747463055872</v>
      </c>
      <c r="J170" s="4" t="str">
        <f t="shared" si="30"/>
        <v>Nei</v>
      </c>
      <c r="K170" s="37">
        <f t="shared" si="32"/>
        <v>1040</v>
      </c>
      <c r="L170" s="16">
        <f t="shared" si="33"/>
        <v>30265.700124120136</v>
      </c>
      <c r="M170" s="16">
        <f t="shared" si="34"/>
        <v>4137.2379068751379</v>
      </c>
      <c r="N170" s="16">
        <f t="shared" si="35"/>
        <v>8246.709116388698</v>
      </c>
      <c r="O170" s="16">
        <f t="shared" si="36"/>
        <v>55033.594170647804</v>
      </c>
      <c r="P170" s="16">
        <f t="shared" si="37"/>
        <v>8246.709116388698</v>
      </c>
      <c r="Q170" s="24">
        <f t="shared" si="38"/>
        <v>6664.0073667787456</v>
      </c>
      <c r="R170" s="24">
        <f t="shared" si="39"/>
        <v>165073.01581458186</v>
      </c>
      <c r="S170" s="16">
        <f t="shared" si="40"/>
        <v>277666.97361578105</v>
      </c>
      <c r="T170" s="16">
        <f t="shared" si="41"/>
        <v>277666.97361578105</v>
      </c>
      <c r="AA170" s="26"/>
      <c r="AB170" s="26"/>
    </row>
    <row r="171" spans="1:39" x14ac:dyDescent="0.25">
      <c r="A171" s="2">
        <v>34</v>
      </c>
      <c r="B171" s="6" t="s">
        <v>381</v>
      </c>
      <c r="C171" s="4" t="s">
        <v>382</v>
      </c>
      <c r="D171" s="26">
        <v>25.041302806310298</v>
      </c>
      <c r="E171" s="26">
        <v>2.7628899873969002</v>
      </c>
      <c r="F171" s="45">
        <v>537.79867473088461</v>
      </c>
      <c r="G171" s="12">
        <f t="shared" si="31"/>
        <v>27.804192793707198</v>
      </c>
      <c r="H171" s="12">
        <f t="shared" si="28"/>
        <v>53.779867473088466</v>
      </c>
      <c r="I171" s="13">
        <f t="shared" si="29"/>
        <v>278.04192793707199</v>
      </c>
      <c r="J171" s="4" t="str">
        <f t="shared" si="30"/>
        <v>Nei</v>
      </c>
      <c r="K171" s="37">
        <f t="shared" si="32"/>
        <v>1040</v>
      </c>
      <c r="L171" s="16">
        <f t="shared" si="33"/>
        <v>31518.832950946482</v>
      </c>
      <c r="M171" s="16">
        <f t="shared" si="34"/>
        <v>4308.5377153128675</v>
      </c>
      <c r="N171" s="16">
        <f t="shared" si="35"/>
        <v>8588.1590701202804</v>
      </c>
      <c r="O171" s="16">
        <f t="shared" si="36"/>
        <v>57312.226521812772</v>
      </c>
      <c r="P171" s="16">
        <f t="shared" si="37"/>
        <v>8588.1590701202804</v>
      </c>
      <c r="Q171" s="24">
        <f t="shared" si="38"/>
        <v>6939.9265213093176</v>
      </c>
      <c r="R171" s="24">
        <f t="shared" si="39"/>
        <v>171907.76320493288</v>
      </c>
      <c r="S171" s="16">
        <f t="shared" si="40"/>
        <v>289163.60505455488</v>
      </c>
      <c r="T171" s="16">
        <f t="shared" si="41"/>
        <v>289163.60505455488</v>
      </c>
      <c r="AA171" s="26"/>
      <c r="AB171" s="26"/>
    </row>
    <row r="172" spans="1:39" x14ac:dyDescent="0.25">
      <c r="A172" s="2">
        <v>34</v>
      </c>
      <c r="B172" s="6" t="s">
        <v>383</v>
      </c>
      <c r="C172" s="4" t="s">
        <v>384</v>
      </c>
      <c r="D172" s="26">
        <v>39.960433181586403</v>
      </c>
      <c r="E172" s="26">
        <v>4.0999336301422202</v>
      </c>
      <c r="F172" s="45">
        <v>607.15723854209205</v>
      </c>
      <c r="G172" s="12">
        <f t="shared" si="31"/>
        <v>44.06036681172862</v>
      </c>
      <c r="H172" s="12">
        <f t="shared" si="28"/>
        <v>60.715723854209209</v>
      </c>
      <c r="I172" s="13">
        <f t="shared" si="29"/>
        <v>440.60366811728619</v>
      </c>
      <c r="J172" s="4" t="str">
        <f t="shared" si="30"/>
        <v>Nei</v>
      </c>
      <c r="K172" s="37">
        <f t="shared" si="32"/>
        <v>1040</v>
      </c>
      <c r="L172" s="16">
        <f t="shared" si="33"/>
        <v>49946.831817775557</v>
      </c>
      <c r="M172" s="16">
        <f t="shared" si="34"/>
        <v>6827.5944411454666</v>
      </c>
      <c r="N172" s="16">
        <f t="shared" si="35"/>
        <v>13609.366100806736</v>
      </c>
      <c r="O172" s="16">
        <f t="shared" si="36"/>
        <v>90820.752901679953</v>
      </c>
      <c r="P172" s="16">
        <f t="shared" si="37"/>
        <v>13609.366100806736</v>
      </c>
      <c r="Q172" s="24">
        <f t="shared" si="38"/>
        <v>10997.467556207463</v>
      </c>
      <c r="R172" s="24">
        <f t="shared" si="39"/>
        <v>272416.43592355569</v>
      </c>
      <c r="S172" s="16">
        <f t="shared" si="40"/>
        <v>458227.81484197761</v>
      </c>
      <c r="T172" s="16">
        <f t="shared" si="41"/>
        <v>458227.81484197761</v>
      </c>
      <c r="AA172" s="26"/>
      <c r="AB172" s="26"/>
    </row>
    <row r="173" spans="1:39" s="21" customFormat="1" ht="13" thickBot="1" x14ac:dyDescent="0.3">
      <c r="A173" s="2">
        <v>34</v>
      </c>
      <c r="B173" s="6" t="s">
        <v>385</v>
      </c>
      <c r="C173" s="4" t="s">
        <v>386</v>
      </c>
      <c r="D173" s="26">
        <v>45.6879620275676</v>
      </c>
      <c r="E173" s="26">
        <v>4.7877455763987795</v>
      </c>
      <c r="F173" s="45">
        <v>957.51753646793827</v>
      </c>
      <c r="G173" s="12">
        <f t="shared" si="31"/>
        <v>50.475707603966377</v>
      </c>
      <c r="H173" s="12">
        <f t="shared" si="28"/>
        <v>95.75175364679383</v>
      </c>
      <c r="I173" s="13">
        <f t="shared" si="29"/>
        <v>504.75707603966379</v>
      </c>
      <c r="J173" s="4" t="str">
        <f t="shared" si="30"/>
        <v>Nei</v>
      </c>
      <c r="K173" s="37">
        <f t="shared" si="32"/>
        <v>1040</v>
      </c>
      <c r="L173" s="16">
        <f t="shared" si="33"/>
        <v>57219.262139856291</v>
      </c>
      <c r="M173" s="16">
        <f t="shared" si="34"/>
        <v>7821.7156503106307</v>
      </c>
      <c r="N173" s="16">
        <f t="shared" si="35"/>
        <v>15590.936564713136</v>
      </c>
      <c r="O173" s="16">
        <f t="shared" si="36"/>
        <v>104044.56656990382</v>
      </c>
      <c r="P173" s="16">
        <f t="shared" si="37"/>
        <v>15590.936564713136</v>
      </c>
      <c r="Q173" s="24">
        <f t="shared" si="38"/>
        <v>12598.73661795001</v>
      </c>
      <c r="R173" s="24">
        <f t="shared" si="39"/>
        <v>312081.20497380337</v>
      </c>
      <c r="S173" s="16">
        <f t="shared" si="40"/>
        <v>524947.35908125038</v>
      </c>
      <c r="T173" s="16">
        <f t="shared" si="41"/>
        <v>524947.35908125038</v>
      </c>
      <c r="U173"/>
      <c r="V173" s="26"/>
      <c r="W173" s="26"/>
      <c r="X173" s="33"/>
      <c r="Y173"/>
      <c r="Z173"/>
      <c r="AA173" s="26"/>
      <c r="AB173" s="26"/>
      <c r="AC173"/>
      <c r="AD173"/>
      <c r="AE173"/>
      <c r="AF173"/>
      <c r="AG173"/>
      <c r="AH173"/>
      <c r="AI173"/>
      <c r="AJ173"/>
      <c r="AK173"/>
      <c r="AL173"/>
      <c r="AM173"/>
    </row>
    <row r="174" spans="1:39" x14ac:dyDescent="0.25">
      <c r="A174" s="2">
        <v>34</v>
      </c>
      <c r="B174" s="6" t="s">
        <v>387</v>
      </c>
      <c r="C174" s="4" t="s">
        <v>388</v>
      </c>
      <c r="D174" s="26">
        <v>38.982304774188201</v>
      </c>
      <c r="E174" s="26">
        <v>5.2328376560403305</v>
      </c>
      <c r="F174" s="45">
        <v>622.24403384746881</v>
      </c>
      <c r="G174" s="12">
        <f t="shared" si="31"/>
        <v>44.215142430228532</v>
      </c>
      <c r="H174" s="12">
        <f t="shared" si="28"/>
        <v>62.224403384746886</v>
      </c>
      <c r="I174" s="13">
        <f t="shared" si="29"/>
        <v>442.15142430228531</v>
      </c>
      <c r="J174" s="4" t="str">
        <f t="shared" si="30"/>
        <v>Nei</v>
      </c>
      <c r="K174" s="37">
        <f t="shared" si="32"/>
        <v>1040</v>
      </c>
      <c r="L174" s="16">
        <f t="shared" si="33"/>
        <v>50122.285458907063</v>
      </c>
      <c r="M174" s="16">
        <f t="shared" si="34"/>
        <v>6851.5784709882137</v>
      </c>
      <c r="N174" s="16">
        <f t="shared" si="35"/>
        <v>13657.17319384899</v>
      </c>
      <c r="O174" s="16">
        <f t="shared" si="36"/>
        <v>91139.788788581471</v>
      </c>
      <c r="P174" s="16">
        <f t="shared" si="37"/>
        <v>13657.17319384899</v>
      </c>
      <c r="Q174" s="24">
        <f t="shared" si="38"/>
        <v>11036.099550585042</v>
      </c>
      <c r="R174" s="24">
        <f t="shared" si="39"/>
        <v>273373.38261761697</v>
      </c>
      <c r="S174" s="16">
        <f t="shared" si="40"/>
        <v>459837.48127437674</v>
      </c>
      <c r="T174" s="16">
        <f t="shared" si="41"/>
        <v>459837.48127437674</v>
      </c>
      <c r="AA174" s="26"/>
      <c r="AB174" s="26"/>
    </row>
    <row r="175" spans="1:39" x14ac:dyDescent="0.25">
      <c r="A175" s="2">
        <v>34</v>
      </c>
      <c r="B175" s="6" t="s">
        <v>389</v>
      </c>
      <c r="C175" s="4" t="s">
        <v>390</v>
      </c>
      <c r="D175" s="26">
        <v>38.432597560920499</v>
      </c>
      <c r="E175" s="26">
        <v>4.2159627713583401</v>
      </c>
      <c r="F175" s="45">
        <v>655.08318765051467</v>
      </c>
      <c r="G175" s="12">
        <f t="shared" si="31"/>
        <v>42.648560332278841</v>
      </c>
      <c r="H175" s="12">
        <f t="shared" si="28"/>
        <v>65.50831876505147</v>
      </c>
      <c r="I175" s="13">
        <f t="shared" si="29"/>
        <v>426.48560332278839</v>
      </c>
      <c r="J175" s="4" t="str">
        <f t="shared" si="30"/>
        <v>Nei</v>
      </c>
      <c r="K175" s="37">
        <f t="shared" si="32"/>
        <v>1040</v>
      </c>
      <c r="L175" s="16">
        <f t="shared" si="33"/>
        <v>48346.407992671295</v>
      </c>
      <c r="M175" s="16">
        <f t="shared" si="34"/>
        <v>6608.820909089929</v>
      </c>
      <c r="N175" s="16">
        <f t="shared" si="35"/>
        <v>13173.287315434289</v>
      </c>
      <c r="O175" s="16">
        <f t="shared" si="36"/>
        <v>87910.624441719716</v>
      </c>
      <c r="P175" s="16">
        <f t="shared" si="37"/>
        <v>13173.287315434289</v>
      </c>
      <c r="Q175" s="24">
        <f t="shared" si="38"/>
        <v>10645.080658936798</v>
      </c>
      <c r="R175" s="24">
        <f t="shared" si="39"/>
        <v>263687.51882241364</v>
      </c>
      <c r="S175" s="16">
        <f t="shared" si="40"/>
        <v>443545.02745569992</v>
      </c>
      <c r="T175" s="16">
        <f t="shared" si="41"/>
        <v>443545.02745569992</v>
      </c>
      <c r="AA175" s="26"/>
      <c r="AB175" s="26"/>
    </row>
    <row r="176" spans="1:39" x14ac:dyDescent="0.25">
      <c r="A176" s="2">
        <v>34</v>
      </c>
      <c r="B176" s="6" t="s">
        <v>391</v>
      </c>
      <c r="C176" s="4" t="s">
        <v>392</v>
      </c>
      <c r="D176" s="26">
        <v>50.270329804463202</v>
      </c>
      <c r="E176" s="26">
        <v>3.98754540621111</v>
      </c>
      <c r="F176" s="45">
        <v>1002.7624452943046</v>
      </c>
      <c r="G176" s="12">
        <f t="shared" si="31"/>
        <v>54.257875210674314</v>
      </c>
      <c r="H176" s="12">
        <f t="shared" si="28"/>
        <v>100.27624452943047</v>
      </c>
      <c r="I176" s="13">
        <f t="shared" si="29"/>
        <v>542.5787521067432</v>
      </c>
      <c r="J176" s="4" t="str">
        <f t="shared" si="30"/>
        <v>Nei</v>
      </c>
      <c r="K176" s="37">
        <f t="shared" si="32"/>
        <v>1040</v>
      </c>
      <c r="L176" s="16">
        <f t="shared" si="33"/>
        <v>61506.727338820405</v>
      </c>
      <c r="M176" s="16">
        <f t="shared" si="34"/>
        <v>8407.8003426460909</v>
      </c>
      <c r="N176" s="16">
        <f t="shared" si="35"/>
        <v>16759.172495073082</v>
      </c>
      <c r="O176" s="16">
        <f t="shared" si="36"/>
        <v>111840.67301425875</v>
      </c>
      <c r="P176" s="16">
        <f t="shared" si="37"/>
        <v>16759.172495073082</v>
      </c>
      <c r="Q176" s="24">
        <f t="shared" si="38"/>
        <v>13542.765652584309</v>
      </c>
      <c r="R176" s="24">
        <f t="shared" si="39"/>
        <v>335465.59085255716</v>
      </c>
      <c r="S176" s="16">
        <f t="shared" si="40"/>
        <v>564281.90219101286</v>
      </c>
      <c r="T176" s="16">
        <f t="shared" si="41"/>
        <v>564281.90219101286</v>
      </c>
      <c r="AA176" s="26"/>
      <c r="AB176" s="26"/>
    </row>
    <row r="177" spans="1:28" x14ac:dyDescent="0.25">
      <c r="A177" s="2">
        <v>34</v>
      </c>
      <c r="B177" s="6" t="s">
        <v>393</v>
      </c>
      <c r="C177" s="4" t="s">
        <v>394</v>
      </c>
      <c r="D177" s="26">
        <v>35.032962023608796</v>
      </c>
      <c r="E177" s="26">
        <v>8.6129580476193901</v>
      </c>
      <c r="F177" s="45">
        <v>598.15813798344175</v>
      </c>
      <c r="G177" s="12">
        <f t="shared" si="31"/>
        <v>43.64592007122819</v>
      </c>
      <c r="H177" s="12">
        <f t="shared" si="28"/>
        <v>59.81581379834418</v>
      </c>
      <c r="I177" s="13">
        <f t="shared" si="29"/>
        <v>436.45920071228193</v>
      </c>
      <c r="J177" s="4" t="str">
        <f t="shared" si="30"/>
        <v>Nei</v>
      </c>
      <c r="K177" s="37">
        <f t="shared" si="32"/>
        <v>1040</v>
      </c>
      <c r="L177" s="16">
        <f t="shared" si="33"/>
        <v>49477.014992744276</v>
      </c>
      <c r="M177" s="16">
        <f t="shared" si="34"/>
        <v>6763.3717742375202</v>
      </c>
      <c r="N177" s="16">
        <f t="shared" si="35"/>
        <v>13481.351791600964</v>
      </c>
      <c r="O177" s="16">
        <f t="shared" si="36"/>
        <v>89966.462124421247</v>
      </c>
      <c r="P177" s="16">
        <f t="shared" si="37"/>
        <v>13481.351791600964</v>
      </c>
      <c r="Q177" s="24">
        <f t="shared" si="38"/>
        <v>10894.021649778557</v>
      </c>
      <c r="R177" s="24">
        <f t="shared" si="39"/>
        <v>269853.99461638968</v>
      </c>
      <c r="S177" s="16">
        <f t="shared" si="40"/>
        <v>453917.56874077319</v>
      </c>
      <c r="T177" s="16">
        <f t="shared" si="41"/>
        <v>453917.56874077319</v>
      </c>
      <c r="AA177" s="26"/>
      <c r="AB177" s="26"/>
    </row>
    <row r="178" spans="1:28" x14ac:dyDescent="0.25">
      <c r="A178" s="2">
        <v>34</v>
      </c>
      <c r="B178" s="6" t="s">
        <v>395</v>
      </c>
      <c r="C178" s="4" t="s">
        <v>396</v>
      </c>
      <c r="D178" s="26">
        <v>69.075669630849404</v>
      </c>
      <c r="E178" s="26">
        <v>9.1382701680645706</v>
      </c>
      <c r="F178" s="45">
        <v>1104.264614658164</v>
      </c>
      <c r="G178" s="12">
        <f t="shared" si="31"/>
        <v>78.21393979891397</v>
      </c>
      <c r="H178" s="12">
        <f t="shared" si="28"/>
        <v>110.4264614658164</v>
      </c>
      <c r="I178" s="13">
        <f t="shared" si="29"/>
        <v>782.13939798913975</v>
      </c>
      <c r="J178" s="4" t="str">
        <f t="shared" si="30"/>
        <v>Nei</v>
      </c>
      <c r="K178" s="37">
        <f t="shared" si="32"/>
        <v>1040</v>
      </c>
      <c r="L178" s="16">
        <f t="shared" si="33"/>
        <v>88663.322156048875</v>
      </c>
      <c r="M178" s="16">
        <f t="shared" si="34"/>
        <v>12120.032111239709</v>
      </c>
      <c r="N178" s="16">
        <f t="shared" si="35"/>
        <v>24158.721725088548</v>
      </c>
      <c r="O178" s="16">
        <f t="shared" si="36"/>
        <v>161220.82982870538</v>
      </c>
      <c r="P178" s="16">
        <f t="shared" si="37"/>
        <v>24158.721725088548</v>
      </c>
      <c r="Q178" s="24">
        <f t="shared" si="38"/>
        <v>19522.199373808926</v>
      </c>
      <c r="R178" s="24">
        <f t="shared" si="39"/>
        <v>483581.14698872529</v>
      </c>
      <c r="S178" s="16">
        <f t="shared" si="40"/>
        <v>813424.97390870529</v>
      </c>
      <c r="T178" s="16">
        <f t="shared" si="41"/>
        <v>813424.97390870529</v>
      </c>
      <c r="AA178" s="26"/>
      <c r="AB178" s="26"/>
    </row>
    <row r="179" spans="1:28" x14ac:dyDescent="0.25">
      <c r="A179" s="2">
        <v>34</v>
      </c>
      <c r="B179" s="6" t="s">
        <v>397</v>
      </c>
      <c r="C179" s="4" t="s">
        <v>398</v>
      </c>
      <c r="D179" s="26">
        <v>116.95635528218099</v>
      </c>
      <c r="E179" s="26">
        <v>15.4753224418962</v>
      </c>
      <c r="F179" s="45">
        <v>512.41992984770025</v>
      </c>
      <c r="G179" s="12">
        <f t="shared" si="31"/>
        <v>132.43167772407719</v>
      </c>
      <c r="H179" s="12">
        <f t="shared" si="28"/>
        <v>51.241992984770029</v>
      </c>
      <c r="I179" s="13">
        <f t="shared" si="29"/>
        <v>512.41992984770025</v>
      </c>
      <c r="J179" s="4" t="str">
        <f t="shared" si="30"/>
        <v>JA</v>
      </c>
      <c r="K179" s="37">
        <f t="shared" si="32"/>
        <v>1040</v>
      </c>
      <c r="L179" s="16">
        <f t="shared" si="33"/>
        <v>58087.923247535306</v>
      </c>
      <c r="M179" s="16">
        <f t="shared" si="34"/>
        <v>7940.4592329199641</v>
      </c>
      <c r="N179" s="16">
        <f t="shared" si="35"/>
        <v>15827.626793135767</v>
      </c>
      <c r="O179" s="16">
        <f t="shared" si="36"/>
        <v>105624.09529964675</v>
      </c>
      <c r="P179" s="16">
        <f t="shared" si="37"/>
        <v>15827.626793135767</v>
      </c>
      <c r="Q179" s="24">
        <f t="shared" si="38"/>
        <v>12790.001448998599</v>
      </c>
      <c r="R179" s="24">
        <f t="shared" si="39"/>
        <v>316818.99422623613</v>
      </c>
      <c r="S179" s="16">
        <f t="shared" si="40"/>
        <v>532916.7270416083</v>
      </c>
      <c r="T179" s="16">
        <f t="shared" si="41"/>
        <v>532916.7270416083</v>
      </c>
      <c r="AA179" s="26"/>
      <c r="AB179" s="26"/>
    </row>
    <row r="180" spans="1:28" x14ac:dyDescent="0.25">
      <c r="A180" s="2">
        <v>34</v>
      </c>
      <c r="B180" s="6" t="s">
        <v>399</v>
      </c>
      <c r="C180" s="4" t="s">
        <v>400</v>
      </c>
      <c r="D180" s="26">
        <v>58.205480559151404</v>
      </c>
      <c r="E180" s="26">
        <v>11.302025061545201</v>
      </c>
      <c r="F180" s="45">
        <v>249.51511363805193</v>
      </c>
      <c r="G180" s="12">
        <f t="shared" si="31"/>
        <v>69.507505620696605</v>
      </c>
      <c r="H180" s="12">
        <f t="shared" si="28"/>
        <v>24.951511363805196</v>
      </c>
      <c r="I180" s="13">
        <f t="shared" si="29"/>
        <v>249.51511363805193</v>
      </c>
      <c r="J180" s="4" t="str">
        <f t="shared" si="30"/>
        <v>JA</v>
      </c>
      <c r="K180" s="37">
        <f t="shared" si="32"/>
        <v>1040</v>
      </c>
      <c r="L180" s="16">
        <f t="shared" si="33"/>
        <v>28285.033282009568</v>
      </c>
      <c r="M180" s="16">
        <f t="shared" si="34"/>
        <v>3866.4862009352528</v>
      </c>
      <c r="N180" s="16">
        <f t="shared" si="35"/>
        <v>7707.0228300521485</v>
      </c>
      <c r="O180" s="16">
        <f t="shared" si="36"/>
        <v>51432.051343984363</v>
      </c>
      <c r="P180" s="16">
        <f t="shared" si="37"/>
        <v>7707.0228300521485</v>
      </c>
      <c r="Q180" s="24">
        <f t="shared" si="38"/>
        <v>6227.8972364057763</v>
      </c>
      <c r="R180" s="24">
        <f t="shared" si="39"/>
        <v>154270.20446013476</v>
      </c>
      <c r="S180" s="16">
        <f t="shared" si="40"/>
        <v>259495.718183574</v>
      </c>
      <c r="T180" s="16">
        <f t="shared" si="41"/>
        <v>259495.718183574</v>
      </c>
      <c r="AA180" s="26"/>
      <c r="AB180" s="26"/>
    </row>
    <row r="181" spans="1:28" x14ac:dyDescent="0.25">
      <c r="A181" s="2">
        <v>34</v>
      </c>
      <c r="B181" s="6" t="s">
        <v>401</v>
      </c>
      <c r="C181" s="4" t="s">
        <v>402</v>
      </c>
      <c r="D181" s="26">
        <v>80.264884170992488</v>
      </c>
      <c r="E181" s="26">
        <v>12.8860448433736</v>
      </c>
      <c r="F181" s="45">
        <v>688.03805825949814</v>
      </c>
      <c r="G181" s="12">
        <f t="shared" si="31"/>
        <v>93.150929014366085</v>
      </c>
      <c r="H181" s="12">
        <f t="shared" si="28"/>
        <v>68.803805825949823</v>
      </c>
      <c r="I181" s="13">
        <f t="shared" si="29"/>
        <v>688.03805825949814</v>
      </c>
      <c r="J181" s="4" t="str">
        <f t="shared" si="30"/>
        <v>JA</v>
      </c>
      <c r="K181" s="37">
        <f t="shared" si="32"/>
        <v>1040</v>
      </c>
      <c r="L181" s="16">
        <f t="shared" si="33"/>
        <v>77995.994284296699</v>
      </c>
      <c r="M181" s="16">
        <f t="shared" si="34"/>
        <v>10661.837750789182</v>
      </c>
      <c r="N181" s="16">
        <f t="shared" si="35"/>
        <v>21252.119543519377</v>
      </c>
      <c r="O181" s="16">
        <f t="shared" si="36"/>
        <v>141823.9088729138</v>
      </c>
      <c r="P181" s="16">
        <f t="shared" si="37"/>
        <v>21252.119543519377</v>
      </c>
      <c r="Q181" s="24">
        <f t="shared" si="38"/>
        <v>17173.429934157073</v>
      </c>
      <c r="R181" s="24">
        <f t="shared" si="39"/>
        <v>425400.17066068249</v>
      </c>
      <c r="S181" s="16">
        <f t="shared" si="40"/>
        <v>715559.58058987802</v>
      </c>
      <c r="T181" s="16">
        <f t="shared" si="41"/>
        <v>715559.58058987802</v>
      </c>
      <c r="AA181" s="26"/>
      <c r="AB181" s="26"/>
    </row>
    <row r="182" spans="1:28" x14ac:dyDescent="0.25">
      <c r="A182" s="2">
        <v>34</v>
      </c>
      <c r="B182" s="6" t="s">
        <v>403</v>
      </c>
      <c r="C182" s="4" t="s">
        <v>404</v>
      </c>
      <c r="D182" s="26">
        <v>28.758795712494198</v>
      </c>
      <c r="E182" s="26">
        <v>6.2305122534201498</v>
      </c>
      <c r="F182" s="45">
        <v>685.53847234413763</v>
      </c>
      <c r="G182" s="12">
        <f t="shared" si="31"/>
        <v>34.98930796591435</v>
      </c>
      <c r="H182" s="12">
        <f t="shared" si="28"/>
        <v>68.553847234413766</v>
      </c>
      <c r="I182" s="13">
        <f t="shared" si="29"/>
        <v>349.8930796591435</v>
      </c>
      <c r="J182" s="4" t="str">
        <f t="shared" si="30"/>
        <v>Nei</v>
      </c>
      <c r="K182" s="37">
        <f t="shared" si="32"/>
        <v>1040</v>
      </c>
      <c r="L182" s="16">
        <f t="shared" si="33"/>
        <v>39663.879510160506</v>
      </c>
      <c r="M182" s="16">
        <f t="shared" si="34"/>
        <v>5421.9431623980881</v>
      </c>
      <c r="N182" s="16">
        <f t="shared" si="35"/>
        <v>10807.497444511626</v>
      </c>
      <c r="O182" s="16">
        <f t="shared" si="36"/>
        <v>72122.760723979925</v>
      </c>
      <c r="P182" s="16">
        <f t="shared" si="37"/>
        <v>10807.497444511626</v>
      </c>
      <c r="Q182" s="24">
        <f t="shared" si="38"/>
        <v>8733.3312682922224</v>
      </c>
      <c r="R182" s="24">
        <f t="shared" si="39"/>
        <v>216331.89329165526</v>
      </c>
      <c r="S182" s="16">
        <f t="shared" si="40"/>
        <v>363888.80284550926</v>
      </c>
      <c r="T182" s="16">
        <f t="shared" si="41"/>
        <v>363888.80284550926</v>
      </c>
      <c r="AA182" s="26"/>
      <c r="AB182" s="26"/>
    </row>
    <row r="183" spans="1:28" x14ac:dyDescent="0.25">
      <c r="A183" s="2">
        <v>34</v>
      </c>
      <c r="B183" s="6" t="s">
        <v>405</v>
      </c>
      <c r="C183" s="4" t="s">
        <v>406</v>
      </c>
      <c r="D183" s="26">
        <v>45.973716623115195</v>
      </c>
      <c r="E183" s="26">
        <v>7.76595698555185</v>
      </c>
      <c r="F183" s="45">
        <v>955.32093622701336</v>
      </c>
      <c r="G183" s="12">
        <f t="shared" si="31"/>
        <v>53.739673608667047</v>
      </c>
      <c r="H183" s="12">
        <f t="shared" si="28"/>
        <v>95.532093622701339</v>
      </c>
      <c r="I183" s="13">
        <f t="shared" si="29"/>
        <v>537.39673608667044</v>
      </c>
      <c r="J183" s="4" t="str">
        <f t="shared" si="30"/>
        <v>Nei</v>
      </c>
      <c r="K183" s="37">
        <f t="shared" si="32"/>
        <v>1040</v>
      </c>
      <c r="L183" s="16">
        <f t="shared" si="33"/>
        <v>60919.294002784969</v>
      </c>
      <c r="M183" s="16">
        <f t="shared" si="34"/>
        <v>8327.499822399046</v>
      </c>
      <c r="N183" s="16">
        <f t="shared" si="35"/>
        <v>16599.110384245079</v>
      </c>
      <c r="O183" s="16">
        <f t="shared" si="36"/>
        <v>110772.5144160732</v>
      </c>
      <c r="P183" s="16">
        <f t="shared" si="37"/>
        <v>16599.110384245079</v>
      </c>
      <c r="Q183" s="24">
        <f t="shared" si="38"/>
        <v>13413.422532723296</v>
      </c>
      <c r="R183" s="24">
        <f t="shared" si="39"/>
        <v>332261.65398766665</v>
      </c>
      <c r="S183" s="16">
        <f t="shared" si="40"/>
        <v>558892.60553013731</v>
      </c>
      <c r="T183" s="16">
        <f t="shared" si="41"/>
        <v>558892.60553013731</v>
      </c>
      <c r="AA183" s="26"/>
      <c r="AB183" s="26"/>
    </row>
    <row r="184" spans="1:28" x14ac:dyDescent="0.25">
      <c r="A184" s="2">
        <v>34</v>
      </c>
      <c r="B184" s="6" t="s">
        <v>407</v>
      </c>
      <c r="C184" s="4" t="s">
        <v>408</v>
      </c>
      <c r="D184" s="26">
        <v>27.247678325893901</v>
      </c>
      <c r="E184" s="26">
        <v>6.0802181348464597</v>
      </c>
      <c r="F184" s="45">
        <v>1082.8563352517772</v>
      </c>
      <c r="G184" s="12">
        <f t="shared" si="31"/>
        <v>33.327896460740362</v>
      </c>
      <c r="H184" s="12">
        <f t="shared" si="28"/>
        <v>108.28563352517773</v>
      </c>
      <c r="I184" s="13">
        <f t="shared" si="29"/>
        <v>333.27896460740362</v>
      </c>
      <c r="J184" s="4" t="str">
        <f t="shared" si="30"/>
        <v>Nei</v>
      </c>
      <c r="K184" s="37">
        <f t="shared" si="32"/>
        <v>1040</v>
      </c>
      <c r="L184" s="16">
        <f t="shared" si="33"/>
        <v>37780.503427895281</v>
      </c>
      <c r="M184" s="16">
        <f t="shared" si="34"/>
        <v>5164.4908355563266</v>
      </c>
      <c r="N184" s="16">
        <f t="shared" si="35"/>
        <v>10294.320658793484</v>
      </c>
      <c r="O184" s="16">
        <f t="shared" si="36"/>
        <v>68698.126416594896</v>
      </c>
      <c r="P184" s="16">
        <f t="shared" si="37"/>
        <v>10294.320658793484</v>
      </c>
      <c r="Q184" s="24">
        <f t="shared" si="38"/>
        <v>8318.6429566007955</v>
      </c>
      <c r="R184" s="24">
        <f t="shared" si="39"/>
        <v>206059.71823746554</v>
      </c>
      <c r="S184" s="16">
        <f t="shared" si="40"/>
        <v>346610.12319169979</v>
      </c>
      <c r="T184" s="16">
        <f t="shared" si="41"/>
        <v>346610.12319169979</v>
      </c>
      <c r="AA184" s="26"/>
      <c r="AB184" s="26"/>
    </row>
    <row r="185" spans="1:28" x14ac:dyDescent="0.25">
      <c r="A185" s="2">
        <v>34</v>
      </c>
      <c r="B185" s="6" t="s">
        <v>409</v>
      </c>
      <c r="C185" s="4" t="s">
        <v>1</v>
      </c>
      <c r="D185" s="26">
        <v>19.5070972327566</v>
      </c>
      <c r="E185" s="26">
        <v>3.0843452205861301</v>
      </c>
      <c r="F185" s="45">
        <v>451.64412592482773</v>
      </c>
      <c r="G185" s="12">
        <f t="shared" si="31"/>
        <v>22.591442453342729</v>
      </c>
      <c r="H185" s="12">
        <f t="shared" si="28"/>
        <v>45.164412592482776</v>
      </c>
      <c r="I185" s="13">
        <f t="shared" si="29"/>
        <v>225.91442453342728</v>
      </c>
      <c r="J185" s="4" t="str">
        <f t="shared" si="30"/>
        <v>Nei</v>
      </c>
      <c r="K185" s="37">
        <f t="shared" si="32"/>
        <v>1040</v>
      </c>
      <c r="L185" s="16">
        <f t="shared" si="33"/>
        <v>25609.659165109315</v>
      </c>
      <c r="M185" s="16">
        <f t="shared" si="34"/>
        <v>3500.7699225699889</v>
      </c>
      <c r="N185" s="16">
        <f t="shared" si="35"/>
        <v>6978.0447449885014</v>
      </c>
      <c r="O185" s="16">
        <f t="shared" si="36"/>
        <v>46567.288500226292</v>
      </c>
      <c r="P185" s="16">
        <f t="shared" si="37"/>
        <v>6978.0447449885014</v>
      </c>
      <c r="Q185" s="24">
        <f t="shared" si="38"/>
        <v>5638.8240363543446</v>
      </c>
      <c r="R185" s="24">
        <f t="shared" si="39"/>
        <v>139678.3704005274</v>
      </c>
      <c r="S185" s="16">
        <f t="shared" si="40"/>
        <v>234951.00151476436</v>
      </c>
      <c r="T185" s="16">
        <f t="shared" si="41"/>
        <v>234951.00151476436</v>
      </c>
      <c r="AA185" s="26"/>
      <c r="AB185" s="26"/>
    </row>
    <row r="186" spans="1:28" x14ac:dyDescent="0.25">
      <c r="A186" s="2">
        <v>34</v>
      </c>
      <c r="B186" s="6" t="s">
        <v>410</v>
      </c>
      <c r="C186" s="4" t="s">
        <v>411</v>
      </c>
      <c r="D186" s="26">
        <v>40.590692536506197</v>
      </c>
      <c r="E186" s="26">
        <v>9.1260071304696506</v>
      </c>
      <c r="F186" s="45">
        <v>906.47731678897071</v>
      </c>
      <c r="G186" s="12">
        <f t="shared" si="31"/>
        <v>49.716699666975849</v>
      </c>
      <c r="H186" s="12">
        <f t="shared" si="28"/>
        <v>90.647731678897074</v>
      </c>
      <c r="I186" s="13">
        <f t="shared" si="29"/>
        <v>497.16699666975848</v>
      </c>
      <c r="J186" s="4" t="str">
        <f t="shared" si="30"/>
        <v>Nei</v>
      </c>
      <c r="K186" s="37">
        <f t="shared" si="32"/>
        <v>1040</v>
      </c>
      <c r="L186" s="16">
        <f t="shared" si="33"/>
        <v>56358.850742483824</v>
      </c>
      <c r="M186" s="16">
        <f t="shared" si="34"/>
        <v>7704.0997803945775</v>
      </c>
      <c r="N186" s="16">
        <f t="shared" si="35"/>
        <v>15356.494193135501</v>
      </c>
      <c r="O186" s="16">
        <f t="shared" si="36"/>
        <v>102480.03868954397</v>
      </c>
      <c r="P186" s="16">
        <f t="shared" si="37"/>
        <v>15356.494193135501</v>
      </c>
      <c r="Q186" s="24">
        <f t="shared" si="38"/>
        <v>12409.288236877172</v>
      </c>
      <c r="R186" s="24">
        <f t="shared" si="39"/>
        <v>307388.4107009783</v>
      </c>
      <c r="S186" s="16">
        <f t="shared" si="40"/>
        <v>517053.67653654882</v>
      </c>
      <c r="T186" s="16">
        <f t="shared" si="41"/>
        <v>517053.67653654882</v>
      </c>
      <c r="AA186" s="26"/>
      <c r="AB186" s="26"/>
    </row>
    <row r="187" spans="1:28" x14ac:dyDescent="0.25">
      <c r="A187" s="2">
        <v>34</v>
      </c>
      <c r="B187" s="6" t="s">
        <v>412</v>
      </c>
      <c r="C187" s="4" t="s">
        <v>413</v>
      </c>
      <c r="D187" s="26">
        <v>30.940217814025498</v>
      </c>
      <c r="E187" s="26">
        <v>5.1931286523972702</v>
      </c>
      <c r="F187" s="45">
        <v>444.84394220236902</v>
      </c>
      <c r="G187" s="12">
        <f t="shared" si="31"/>
        <v>36.133346466422765</v>
      </c>
      <c r="H187" s="12">
        <f t="shared" si="28"/>
        <v>44.484394220236908</v>
      </c>
      <c r="I187" s="13">
        <f t="shared" si="29"/>
        <v>361.33346466422768</v>
      </c>
      <c r="J187" s="4" t="str">
        <f t="shared" si="30"/>
        <v>Nei</v>
      </c>
      <c r="K187" s="37">
        <f t="shared" si="32"/>
        <v>1040</v>
      </c>
      <c r="L187" s="16">
        <f t="shared" si="33"/>
        <v>40960.761554336852</v>
      </c>
      <c r="M187" s="16">
        <f t="shared" si="34"/>
        <v>5599.2233684368721</v>
      </c>
      <c r="N187" s="16">
        <f t="shared" si="35"/>
        <v>11160.868056548665</v>
      </c>
      <c r="O187" s="16">
        <f t="shared" si="36"/>
        <v>74480.944404307927</v>
      </c>
      <c r="P187" s="16">
        <f t="shared" si="37"/>
        <v>11160.868056548665</v>
      </c>
      <c r="Q187" s="24">
        <f t="shared" si="38"/>
        <v>9018.8832780191242</v>
      </c>
      <c r="R187" s="24">
        <f t="shared" si="39"/>
        <v>223405.25453259872</v>
      </c>
      <c r="S187" s="16">
        <f t="shared" si="40"/>
        <v>375786.8032507968</v>
      </c>
      <c r="T187" s="16">
        <f t="shared" si="41"/>
        <v>375786.8032507968</v>
      </c>
      <c r="AA187" s="26"/>
      <c r="AB187" s="26"/>
    </row>
    <row r="188" spans="1:28" x14ac:dyDescent="0.25">
      <c r="A188" s="2">
        <v>34</v>
      </c>
      <c r="B188" s="6" t="s">
        <v>414</v>
      </c>
      <c r="C188" s="4" t="s">
        <v>415</v>
      </c>
      <c r="D188" s="26">
        <v>29.799566037536799</v>
      </c>
      <c r="E188" s="26">
        <v>6.3974598638341105</v>
      </c>
      <c r="F188" s="45">
        <v>632.91364635517357</v>
      </c>
      <c r="G188" s="12">
        <f t="shared" si="31"/>
        <v>36.197025901370907</v>
      </c>
      <c r="H188" s="12">
        <f t="shared" si="28"/>
        <v>63.291364635517361</v>
      </c>
      <c r="I188" s="13">
        <f t="shared" si="29"/>
        <v>361.9702590137091</v>
      </c>
      <c r="J188" s="4" t="str">
        <f t="shared" si="30"/>
        <v>Nei</v>
      </c>
      <c r="K188" s="37">
        <f t="shared" si="32"/>
        <v>1040</v>
      </c>
      <c r="L188" s="16">
        <f t="shared" si="33"/>
        <v>41032.948561794066</v>
      </c>
      <c r="M188" s="16">
        <f t="shared" si="34"/>
        <v>5609.0911336764366</v>
      </c>
      <c r="N188" s="16">
        <f t="shared" si="35"/>
        <v>11180.537360415447</v>
      </c>
      <c r="O188" s="16">
        <f t="shared" si="36"/>
        <v>74612.205549977822</v>
      </c>
      <c r="P188" s="16">
        <f t="shared" si="37"/>
        <v>11180.537360415447</v>
      </c>
      <c r="Q188" s="24">
        <f t="shared" si="38"/>
        <v>9034.777664982179</v>
      </c>
      <c r="R188" s="24">
        <f t="shared" si="39"/>
        <v>223798.97174299607</v>
      </c>
      <c r="S188" s="16">
        <f t="shared" si="40"/>
        <v>376449.06937425747</v>
      </c>
      <c r="T188" s="16">
        <f t="shared" si="41"/>
        <v>376449.06937425747</v>
      </c>
      <c r="AA188" s="26"/>
      <c r="AB188" s="26"/>
    </row>
    <row r="189" spans="1:28" ht="13" thickBot="1" x14ac:dyDescent="0.3">
      <c r="A189" s="49">
        <v>34</v>
      </c>
      <c r="B189" s="18" t="s">
        <v>416</v>
      </c>
      <c r="C189" s="10" t="s">
        <v>417</v>
      </c>
      <c r="D189" s="26">
        <v>19.5806736245592</v>
      </c>
      <c r="E189" s="26">
        <v>2.7634812015099599</v>
      </c>
      <c r="F189" s="48">
        <v>831.76614824200954</v>
      </c>
      <c r="G189" s="19">
        <f t="shared" si="31"/>
        <v>22.344154826069161</v>
      </c>
      <c r="H189" s="19">
        <f t="shared" ref="H189:H252" si="42">F189*0.1</f>
        <v>83.176614824200954</v>
      </c>
      <c r="I189" s="20">
        <f t="shared" ref="I189:I252" si="43">IF(G189&gt;=H189,F189,G189*10)</f>
        <v>223.4415482606916</v>
      </c>
      <c r="J189" s="10" t="str">
        <f t="shared" ref="J189:J252" si="44">IF(G189&gt;=H189,"JA","Nei")</f>
        <v>Nei</v>
      </c>
      <c r="K189" s="37">
        <f t="shared" si="32"/>
        <v>1040</v>
      </c>
      <c r="L189" s="16">
        <f t="shared" si="33"/>
        <v>25329.333910832</v>
      </c>
      <c r="M189" s="16">
        <f t="shared" si="34"/>
        <v>3462.4502318476771</v>
      </c>
      <c r="N189" s="16">
        <f t="shared" si="35"/>
        <v>6901.6625426762421</v>
      </c>
      <c r="O189" s="16">
        <f t="shared" si="36"/>
        <v>46057.559459879834</v>
      </c>
      <c r="P189" s="16">
        <f t="shared" si="37"/>
        <v>6901.6625426762421</v>
      </c>
      <c r="Q189" s="24">
        <f t="shared" si="38"/>
        <v>5577.1010445868624</v>
      </c>
      <c r="R189" s="24">
        <f t="shared" si="39"/>
        <v>138149.4404586204</v>
      </c>
      <c r="S189" s="16">
        <f t="shared" si="40"/>
        <v>232379.21019111926</v>
      </c>
      <c r="T189" s="16">
        <f t="shared" si="41"/>
        <v>232379.21019111926</v>
      </c>
      <c r="AA189" s="26"/>
      <c r="AB189" s="26"/>
    </row>
    <row r="190" spans="1:28" x14ac:dyDescent="0.25">
      <c r="A190" s="2">
        <v>38</v>
      </c>
      <c r="B190" s="9" t="s">
        <v>418</v>
      </c>
      <c r="C190" s="5" t="s">
        <v>96</v>
      </c>
      <c r="D190" s="26">
        <v>20.951068615514199</v>
      </c>
      <c r="E190" s="26">
        <v>10.717749173719</v>
      </c>
      <c r="F190" s="47">
        <v>70.957742492410915</v>
      </c>
      <c r="G190" s="14">
        <f t="shared" ref="G190:G253" si="45">(D190+E190)</f>
        <v>31.668817789233199</v>
      </c>
      <c r="H190" s="14">
        <f t="shared" si="42"/>
        <v>7.0957742492410922</v>
      </c>
      <c r="I190" s="15">
        <f t="shared" si="43"/>
        <v>70.957742492410915</v>
      </c>
      <c r="J190" s="5" t="str">
        <f t="shared" si="44"/>
        <v>JA</v>
      </c>
      <c r="K190" s="37">
        <f t="shared" si="32"/>
        <v>1280</v>
      </c>
      <c r="L190" s="16">
        <f t="shared" si="33"/>
        <v>9900.0242325411709</v>
      </c>
      <c r="M190" s="16">
        <f t="shared" si="34"/>
        <v>1353.3060648152612</v>
      </c>
      <c r="N190" s="16">
        <f t="shared" si="35"/>
        <v>2697.5295385914937</v>
      </c>
      <c r="O190" s="16">
        <f t="shared" si="36"/>
        <v>18001.69543935468</v>
      </c>
      <c r="P190" s="16">
        <f t="shared" si="37"/>
        <v>2697.5295385914937</v>
      </c>
      <c r="Q190" s="24">
        <f t="shared" si="38"/>
        <v>2179.8218493668637</v>
      </c>
      <c r="R190" s="24">
        <f t="shared" si="39"/>
        <v>53996.003727025018</v>
      </c>
      <c r="S190" s="16">
        <f t="shared" si="40"/>
        <v>90825.910390285979</v>
      </c>
      <c r="T190" s="16">
        <f t="shared" si="41"/>
        <v>90825.910390285979</v>
      </c>
      <c r="AA190" s="26"/>
      <c r="AB190" s="26"/>
    </row>
    <row r="191" spans="1:28" x14ac:dyDescent="0.25">
      <c r="A191" s="2">
        <v>38</v>
      </c>
      <c r="B191" s="6" t="s">
        <v>419</v>
      </c>
      <c r="C191" s="4" t="s">
        <v>420</v>
      </c>
      <c r="D191" s="26">
        <v>67.297088182895905</v>
      </c>
      <c r="E191" s="26">
        <v>17.309850385862802</v>
      </c>
      <c r="F191" s="45">
        <v>432.36009383653385</v>
      </c>
      <c r="G191" s="12">
        <f t="shared" si="45"/>
        <v>84.606938568758707</v>
      </c>
      <c r="H191" s="12">
        <f t="shared" si="42"/>
        <v>43.236009383653389</v>
      </c>
      <c r="I191" s="13">
        <f t="shared" si="43"/>
        <v>432.36009383653385</v>
      </c>
      <c r="J191" s="4" t="str">
        <f t="shared" si="44"/>
        <v>JA</v>
      </c>
      <c r="K191" s="37">
        <f t="shared" si="32"/>
        <v>1040</v>
      </c>
      <c r="L191" s="16">
        <f t="shared" si="33"/>
        <v>49012.34023730948</v>
      </c>
      <c r="M191" s="16">
        <f t="shared" si="34"/>
        <v>6699.8520140909286</v>
      </c>
      <c r="N191" s="16">
        <f t="shared" si="35"/>
        <v>13354.738578422857</v>
      </c>
      <c r="O191" s="16">
        <f t="shared" si="36"/>
        <v>89121.521422337042</v>
      </c>
      <c r="P191" s="16">
        <f t="shared" si="37"/>
        <v>13354.738578422857</v>
      </c>
      <c r="Q191" s="24">
        <f t="shared" si="38"/>
        <v>10791.707942159885</v>
      </c>
      <c r="R191" s="24">
        <f t="shared" si="39"/>
        <v>267319.59881725215</v>
      </c>
      <c r="S191" s="16">
        <f t="shared" si="40"/>
        <v>449654.49758999521</v>
      </c>
      <c r="T191" s="16">
        <f t="shared" si="41"/>
        <v>449654.49758999521</v>
      </c>
      <c r="AA191" s="26"/>
      <c r="AB191" s="26"/>
    </row>
    <row r="192" spans="1:28" x14ac:dyDescent="0.25">
      <c r="A192" s="2">
        <v>38</v>
      </c>
      <c r="B192" s="6" t="s">
        <v>421</v>
      </c>
      <c r="C192" s="4" t="s">
        <v>422</v>
      </c>
      <c r="D192" s="26">
        <v>119.166258161673</v>
      </c>
      <c r="E192" s="26">
        <v>27.294827463961198</v>
      </c>
      <c r="F192" s="45">
        <v>329.26452621110218</v>
      </c>
      <c r="G192" s="12">
        <f t="shared" si="45"/>
        <v>146.46108562563421</v>
      </c>
      <c r="H192" s="12">
        <f t="shared" si="42"/>
        <v>32.926452621110222</v>
      </c>
      <c r="I192" s="13">
        <f t="shared" si="43"/>
        <v>329.26452621110218</v>
      </c>
      <c r="J192" s="4" t="str">
        <f t="shared" si="44"/>
        <v>JA</v>
      </c>
      <c r="K192" s="37">
        <f t="shared" si="32"/>
        <v>1040</v>
      </c>
      <c r="L192" s="16">
        <f t="shared" si="33"/>
        <v>37325.426691290544</v>
      </c>
      <c r="M192" s="16">
        <f t="shared" si="34"/>
        <v>5102.2830981672396</v>
      </c>
      <c r="N192" s="16">
        <f t="shared" si="35"/>
        <v>10170.322685608526</v>
      </c>
      <c r="O192" s="16">
        <f t="shared" si="36"/>
        <v>67870.638258842067</v>
      </c>
      <c r="P192" s="16">
        <f t="shared" si="37"/>
        <v>10170.322685608526</v>
      </c>
      <c r="Q192" s="24">
        <f t="shared" si="38"/>
        <v>8218.4425742291114</v>
      </c>
      <c r="R192" s="24">
        <f t="shared" si="39"/>
        <v>203577.67126580028</v>
      </c>
      <c r="S192" s="16">
        <f t="shared" si="40"/>
        <v>342435.10725954629</v>
      </c>
      <c r="T192" s="16">
        <f t="shared" si="41"/>
        <v>342435.10725954629</v>
      </c>
      <c r="AA192" s="26"/>
      <c r="AB192" s="26"/>
    </row>
    <row r="193" spans="1:39" x14ac:dyDescent="0.25">
      <c r="A193" s="2">
        <v>38</v>
      </c>
      <c r="B193" s="6" t="s">
        <v>423</v>
      </c>
      <c r="C193" s="4" t="s">
        <v>424</v>
      </c>
      <c r="D193" s="26">
        <v>103.09097504822799</v>
      </c>
      <c r="E193" s="26">
        <v>32.793881804232001</v>
      </c>
      <c r="F193" s="45">
        <v>422.26087011419804</v>
      </c>
      <c r="G193" s="12">
        <f t="shared" si="45"/>
        <v>135.88485685245999</v>
      </c>
      <c r="H193" s="12">
        <f t="shared" si="42"/>
        <v>42.226087011419807</v>
      </c>
      <c r="I193" s="13">
        <f t="shared" si="43"/>
        <v>422.26087011419804</v>
      </c>
      <c r="J193" s="4" t="str">
        <f t="shared" si="44"/>
        <v>JA</v>
      </c>
      <c r="K193" s="37">
        <f t="shared" si="32"/>
        <v>1040</v>
      </c>
      <c r="L193" s="16">
        <f t="shared" si="33"/>
        <v>47867.492236145488</v>
      </c>
      <c r="M193" s="16">
        <f t="shared" si="34"/>
        <v>6543.3544432896133</v>
      </c>
      <c r="N193" s="16">
        <f t="shared" si="35"/>
        <v>13042.793756087349</v>
      </c>
      <c r="O193" s="16">
        <f t="shared" si="36"/>
        <v>87039.788634899407</v>
      </c>
      <c r="P193" s="16">
        <f t="shared" si="37"/>
        <v>13042.793756087349</v>
      </c>
      <c r="Q193" s="24">
        <f t="shared" si="38"/>
        <v>10539.631318050384</v>
      </c>
      <c r="R193" s="24">
        <f t="shared" si="39"/>
        <v>261075.45077420637</v>
      </c>
      <c r="S193" s="16">
        <f t="shared" si="40"/>
        <v>439151.30491876596</v>
      </c>
      <c r="T193" s="16">
        <f t="shared" si="41"/>
        <v>439151.30491876596</v>
      </c>
      <c r="AA193" s="26"/>
      <c r="AB193" s="26"/>
    </row>
    <row r="194" spans="1:39" x14ac:dyDescent="0.25">
      <c r="A194" s="2">
        <v>38</v>
      </c>
      <c r="B194" s="6" t="s">
        <v>425</v>
      </c>
      <c r="C194" s="4" t="s">
        <v>426</v>
      </c>
      <c r="D194" s="26">
        <v>99.795084969931793</v>
      </c>
      <c r="E194" s="26">
        <v>31.1119787165505</v>
      </c>
      <c r="F194" s="45">
        <v>812.88838542183544</v>
      </c>
      <c r="G194" s="12">
        <f t="shared" si="45"/>
        <v>130.9070636864823</v>
      </c>
      <c r="H194" s="12">
        <f t="shared" si="42"/>
        <v>81.288838542183555</v>
      </c>
      <c r="I194" s="13">
        <f t="shared" si="43"/>
        <v>812.88838542183544</v>
      </c>
      <c r="J194" s="4" t="str">
        <f t="shared" si="44"/>
        <v>JA</v>
      </c>
      <c r="K194" s="37">
        <f t="shared" si="32"/>
        <v>1040</v>
      </c>
      <c r="L194" s="16">
        <f t="shared" si="33"/>
        <v>92149.027371419274</v>
      </c>
      <c r="M194" s="16">
        <f t="shared" si="34"/>
        <v>12596.518420496763</v>
      </c>
      <c r="N194" s="16">
        <f t="shared" si="35"/>
        <v>25108.496448909653</v>
      </c>
      <c r="O194" s="16">
        <f t="shared" si="36"/>
        <v>167559.0571102321</v>
      </c>
      <c r="P194" s="16">
        <f t="shared" si="37"/>
        <v>25108.496448909653</v>
      </c>
      <c r="Q194" s="24">
        <f t="shared" si="38"/>
        <v>20289.694100129014</v>
      </c>
      <c r="R194" s="24">
        <f t="shared" si="39"/>
        <v>502592.63093861245</v>
      </c>
      <c r="S194" s="16">
        <f t="shared" si="40"/>
        <v>845403.92083870887</v>
      </c>
      <c r="T194" s="16">
        <f t="shared" si="41"/>
        <v>845403.92083870887</v>
      </c>
      <c r="AA194" s="26"/>
      <c r="AB194" s="26"/>
    </row>
    <row r="195" spans="1:39" x14ac:dyDescent="0.25">
      <c r="A195" s="2">
        <v>38</v>
      </c>
      <c r="B195" s="6" t="s">
        <v>427</v>
      </c>
      <c r="C195" s="4" t="s">
        <v>428</v>
      </c>
      <c r="D195" s="26">
        <v>8.2502397356335102</v>
      </c>
      <c r="E195" s="26">
        <v>18.164082605693299</v>
      </c>
      <c r="F195" s="45">
        <v>164.44739874107125</v>
      </c>
      <c r="G195" s="12">
        <f t="shared" si="45"/>
        <v>26.414322341326809</v>
      </c>
      <c r="H195" s="12">
        <f t="shared" si="42"/>
        <v>16.444739874107125</v>
      </c>
      <c r="I195" s="13">
        <f t="shared" si="43"/>
        <v>164.44739874107125</v>
      </c>
      <c r="J195" s="4" t="str">
        <f t="shared" si="44"/>
        <v>JA</v>
      </c>
      <c r="K195" s="37">
        <f t="shared" ref="K195:K258" si="46">IF(I195&gt;200,1040,1280)</f>
        <v>1280</v>
      </c>
      <c r="L195" s="16">
        <f t="shared" ref="L195:L258" si="47">T195*0.109</f>
        <v>22672</v>
      </c>
      <c r="M195" s="16">
        <f t="shared" ref="M195:M258" si="48">T195*0.0149</f>
        <v>3099.2</v>
      </c>
      <c r="N195" s="16">
        <f t="shared" ref="N195:N258" si="49">T195*0.0297</f>
        <v>6177.6</v>
      </c>
      <c r="O195" s="16">
        <f t="shared" ref="O195:O258" si="50">T195*0.1982</f>
        <v>41225.599999999999</v>
      </c>
      <c r="P195" s="16">
        <f t="shared" ref="P195:P258" si="51">T195*0.0297</f>
        <v>6177.6</v>
      </c>
      <c r="Q195" s="24">
        <f t="shared" ref="Q195:Q258" si="52">T195*0.024</f>
        <v>4992</v>
      </c>
      <c r="R195" s="24">
        <f t="shared" ref="R195:R258" si="53">T195*0.5945</f>
        <v>123656</v>
      </c>
      <c r="S195" s="16">
        <f t="shared" ref="S195:S258" si="54">K195*I195</f>
        <v>210492.67038857122</v>
      </c>
      <c r="T195" s="16">
        <f t="shared" ref="T195:T258" si="55">IF(K195=1040,IF(K195*I195&gt;1163000,1163000,K195*I195),IF(K195*I195&gt;208000,208000,K195*I195))</f>
        <v>208000</v>
      </c>
      <c r="AA195" s="26"/>
      <c r="AB195" s="26"/>
    </row>
    <row r="196" spans="1:39" x14ac:dyDescent="0.25">
      <c r="A196" s="2">
        <v>38</v>
      </c>
      <c r="B196" s="6" t="s">
        <v>429</v>
      </c>
      <c r="C196" s="4" t="s">
        <v>430</v>
      </c>
      <c r="D196" s="26">
        <v>46.001085377861699</v>
      </c>
      <c r="E196" s="26">
        <v>25.8682806892066</v>
      </c>
      <c r="F196" s="45">
        <v>582.54995166451579</v>
      </c>
      <c r="G196" s="12">
        <f t="shared" si="45"/>
        <v>71.869366067068299</v>
      </c>
      <c r="H196" s="12">
        <f t="shared" si="42"/>
        <v>58.254995166451579</v>
      </c>
      <c r="I196" s="13">
        <f t="shared" si="43"/>
        <v>582.54995166451579</v>
      </c>
      <c r="J196" s="4" t="str">
        <f t="shared" si="44"/>
        <v>JA</v>
      </c>
      <c r="K196" s="37">
        <f t="shared" si="46"/>
        <v>1040</v>
      </c>
      <c r="L196" s="16">
        <f t="shared" si="47"/>
        <v>66037.862520689509</v>
      </c>
      <c r="M196" s="16">
        <f t="shared" si="48"/>
        <v>9027.1940509933356</v>
      </c>
      <c r="N196" s="16">
        <f t="shared" si="49"/>
        <v>17993.802907013564</v>
      </c>
      <c r="O196" s="16">
        <f t="shared" si="50"/>
        <v>120079.8564367033</v>
      </c>
      <c r="P196" s="16">
        <f t="shared" si="51"/>
        <v>17993.802907013564</v>
      </c>
      <c r="Q196" s="24">
        <f t="shared" si="52"/>
        <v>14540.446793546314</v>
      </c>
      <c r="R196" s="24">
        <f t="shared" si="53"/>
        <v>360178.98411513685</v>
      </c>
      <c r="S196" s="16">
        <f t="shared" si="54"/>
        <v>605851.94973109639</v>
      </c>
      <c r="T196" s="16">
        <f t="shared" si="55"/>
        <v>605851.94973109639</v>
      </c>
      <c r="AA196" s="26"/>
      <c r="AB196" s="26"/>
    </row>
    <row r="197" spans="1:39" x14ac:dyDescent="0.25">
      <c r="A197" s="2">
        <v>38</v>
      </c>
      <c r="B197" s="6" t="s">
        <v>431</v>
      </c>
      <c r="C197" s="4" t="s">
        <v>432</v>
      </c>
      <c r="D197" s="26">
        <v>23.1814910180284</v>
      </c>
      <c r="E197" s="26">
        <v>9.5624457354992902</v>
      </c>
      <c r="F197" s="45">
        <v>983.88933351710227</v>
      </c>
      <c r="G197" s="12">
        <f t="shared" si="45"/>
        <v>32.743936753527692</v>
      </c>
      <c r="H197" s="12">
        <f t="shared" si="42"/>
        <v>98.388933351710236</v>
      </c>
      <c r="I197" s="13">
        <f t="shared" si="43"/>
        <v>327.43936753527692</v>
      </c>
      <c r="J197" s="4" t="str">
        <f t="shared" si="44"/>
        <v>Nei</v>
      </c>
      <c r="K197" s="37">
        <f t="shared" si="46"/>
        <v>1040</v>
      </c>
      <c r="L197" s="16">
        <f t="shared" si="47"/>
        <v>37118.526703798991</v>
      </c>
      <c r="M197" s="16">
        <f t="shared" si="48"/>
        <v>5074.0004393266508</v>
      </c>
      <c r="N197" s="16">
        <f t="shared" si="49"/>
        <v>10113.947184429633</v>
      </c>
      <c r="O197" s="16">
        <f t="shared" si="50"/>
        <v>67494.421951311553</v>
      </c>
      <c r="P197" s="16">
        <f t="shared" si="51"/>
        <v>10113.947184429633</v>
      </c>
      <c r="Q197" s="24">
        <f t="shared" si="52"/>
        <v>8172.8866136805118</v>
      </c>
      <c r="R197" s="24">
        <f t="shared" si="53"/>
        <v>202449.21215971102</v>
      </c>
      <c r="S197" s="16">
        <f t="shared" si="54"/>
        <v>340536.94223668799</v>
      </c>
      <c r="T197" s="16">
        <f t="shared" si="55"/>
        <v>340536.94223668799</v>
      </c>
      <c r="AA197" s="26"/>
      <c r="AB197" s="26"/>
    </row>
    <row r="198" spans="1:39" x14ac:dyDescent="0.25">
      <c r="A198" s="2">
        <v>38</v>
      </c>
      <c r="B198" s="6" t="s">
        <v>433</v>
      </c>
      <c r="C198" s="4" t="s">
        <v>97</v>
      </c>
      <c r="D198" s="26">
        <v>13.077995827909701</v>
      </c>
      <c r="E198" s="26">
        <v>16.469104012997899</v>
      </c>
      <c r="F198" s="45">
        <v>99.953295092647551</v>
      </c>
      <c r="G198" s="12">
        <f t="shared" si="45"/>
        <v>29.547099840907599</v>
      </c>
      <c r="H198" s="12">
        <f t="shared" si="42"/>
        <v>9.9953295092647565</v>
      </c>
      <c r="I198" s="13">
        <f t="shared" si="43"/>
        <v>99.953295092647551</v>
      </c>
      <c r="J198" s="4" t="str">
        <f t="shared" si="44"/>
        <v>JA</v>
      </c>
      <c r="K198" s="37">
        <f t="shared" si="46"/>
        <v>1280</v>
      </c>
      <c r="L198" s="16">
        <f t="shared" si="47"/>
        <v>13945.483731326185</v>
      </c>
      <c r="M198" s="16">
        <f t="shared" si="48"/>
        <v>1906.309244006974</v>
      </c>
      <c r="N198" s="16">
        <f t="shared" si="49"/>
        <v>3799.8244662420893</v>
      </c>
      <c r="O198" s="16">
        <f t="shared" si="50"/>
        <v>25357.751151824308</v>
      </c>
      <c r="P198" s="16">
        <f t="shared" si="51"/>
        <v>3799.8244662420893</v>
      </c>
      <c r="Q198" s="24">
        <f t="shared" si="52"/>
        <v>3070.5652252461327</v>
      </c>
      <c r="R198" s="24">
        <f t="shared" si="53"/>
        <v>76060.459433701079</v>
      </c>
      <c r="S198" s="16">
        <f t="shared" si="54"/>
        <v>127940.21771858886</v>
      </c>
      <c r="T198" s="16">
        <f t="shared" si="55"/>
        <v>127940.21771858886</v>
      </c>
      <c r="AA198" s="26"/>
      <c r="AB198" s="26"/>
    </row>
    <row r="199" spans="1:39" s="21" customFormat="1" ht="13" thickBot="1" x14ac:dyDescent="0.3">
      <c r="A199" s="2">
        <v>38</v>
      </c>
      <c r="B199" s="6" t="s">
        <v>434</v>
      </c>
      <c r="C199" s="4" t="s">
        <v>435</v>
      </c>
      <c r="D199" s="26">
        <v>7.0744298517968094</v>
      </c>
      <c r="E199" s="26">
        <v>1.90751483514972</v>
      </c>
      <c r="F199" s="45">
        <v>213.95814247542702</v>
      </c>
      <c r="G199" s="12">
        <f t="shared" si="45"/>
        <v>8.9819446869465303</v>
      </c>
      <c r="H199" s="12">
        <f t="shared" si="42"/>
        <v>21.395814247542702</v>
      </c>
      <c r="I199" s="13">
        <f t="shared" si="43"/>
        <v>89.81944686946531</v>
      </c>
      <c r="J199" s="4" t="str">
        <f t="shared" si="44"/>
        <v>Nei</v>
      </c>
      <c r="K199" s="37">
        <f t="shared" si="46"/>
        <v>1280</v>
      </c>
      <c r="L199" s="16">
        <f t="shared" si="47"/>
        <v>12531.6092272278</v>
      </c>
      <c r="M199" s="16">
        <f t="shared" si="48"/>
        <v>1713.0364906944424</v>
      </c>
      <c r="N199" s="16">
        <f t="shared" si="49"/>
        <v>3414.5760921895935</v>
      </c>
      <c r="O199" s="16">
        <f t="shared" si="50"/>
        <v>22786.834392995868</v>
      </c>
      <c r="P199" s="16">
        <f t="shared" si="51"/>
        <v>3414.5760921895935</v>
      </c>
      <c r="Q199" s="24">
        <f t="shared" si="52"/>
        <v>2759.2534078299745</v>
      </c>
      <c r="R199" s="24">
        <f t="shared" si="53"/>
        <v>68349.006289788318</v>
      </c>
      <c r="S199" s="16">
        <f t="shared" si="54"/>
        <v>114968.8919929156</v>
      </c>
      <c r="T199" s="16">
        <f t="shared" si="55"/>
        <v>114968.8919929156</v>
      </c>
      <c r="U199"/>
      <c r="V199" s="26"/>
      <c r="W199" s="26"/>
      <c r="X199" s="33"/>
      <c r="Y199"/>
      <c r="Z199"/>
      <c r="AA199" s="26"/>
      <c r="AB199" s="26"/>
      <c r="AC199"/>
      <c r="AD199"/>
      <c r="AE199"/>
      <c r="AF199"/>
      <c r="AG199"/>
      <c r="AH199"/>
      <c r="AI199"/>
      <c r="AJ199"/>
      <c r="AK199"/>
      <c r="AL199"/>
      <c r="AM199"/>
    </row>
    <row r="200" spans="1:39" x14ac:dyDescent="0.25">
      <c r="A200" s="2">
        <v>38</v>
      </c>
      <c r="B200" s="6" t="s">
        <v>436</v>
      </c>
      <c r="C200" s="4" t="s">
        <v>437</v>
      </c>
      <c r="D200" s="26">
        <v>9.0539822547471811</v>
      </c>
      <c r="E200" s="26">
        <v>10.927601329047899</v>
      </c>
      <c r="F200" s="45">
        <v>304.36535450884725</v>
      </c>
      <c r="G200" s="12">
        <f t="shared" si="45"/>
        <v>19.981583583795079</v>
      </c>
      <c r="H200" s="12">
        <f t="shared" si="42"/>
        <v>30.436535450884726</v>
      </c>
      <c r="I200" s="13">
        <f t="shared" si="43"/>
        <v>199.81583583795077</v>
      </c>
      <c r="J200" s="4" t="str">
        <f t="shared" si="44"/>
        <v>Nei</v>
      </c>
      <c r="K200" s="37">
        <f t="shared" si="46"/>
        <v>1280</v>
      </c>
      <c r="L200" s="16">
        <f t="shared" si="47"/>
        <v>22672</v>
      </c>
      <c r="M200" s="16">
        <f t="shared" si="48"/>
        <v>3099.2</v>
      </c>
      <c r="N200" s="16">
        <f t="shared" si="49"/>
        <v>6177.6</v>
      </c>
      <c r="O200" s="16">
        <f t="shared" si="50"/>
        <v>41225.599999999999</v>
      </c>
      <c r="P200" s="16">
        <f t="shared" si="51"/>
        <v>6177.6</v>
      </c>
      <c r="Q200" s="24">
        <f t="shared" si="52"/>
        <v>4992</v>
      </c>
      <c r="R200" s="24">
        <f t="shared" si="53"/>
        <v>123656</v>
      </c>
      <c r="S200" s="16">
        <f t="shared" si="54"/>
        <v>255764.26987257699</v>
      </c>
      <c r="T200" s="16">
        <f t="shared" si="55"/>
        <v>208000</v>
      </c>
      <c r="AA200" s="26"/>
      <c r="AB200" s="26"/>
    </row>
    <row r="201" spans="1:39" x14ac:dyDescent="0.25">
      <c r="A201" s="2">
        <v>38</v>
      </c>
      <c r="B201" s="6" t="s">
        <v>438</v>
      </c>
      <c r="C201" s="4" t="s">
        <v>439</v>
      </c>
      <c r="D201" s="26">
        <v>6.5614217831810704</v>
      </c>
      <c r="E201" s="26">
        <v>8.6196414755325197</v>
      </c>
      <c r="F201" s="45">
        <v>305.46961111728359</v>
      </c>
      <c r="G201" s="12">
        <f t="shared" si="45"/>
        <v>15.181063258713589</v>
      </c>
      <c r="H201" s="12">
        <f t="shared" si="42"/>
        <v>30.546961111728361</v>
      </c>
      <c r="I201" s="13">
        <f t="shared" si="43"/>
        <v>151.8106325871359</v>
      </c>
      <c r="J201" s="4" t="str">
        <f t="shared" si="44"/>
        <v>Nei</v>
      </c>
      <c r="K201" s="37">
        <f t="shared" si="46"/>
        <v>1280</v>
      </c>
      <c r="L201" s="16">
        <f t="shared" si="47"/>
        <v>21180.619458557198</v>
      </c>
      <c r="M201" s="16">
        <f t="shared" si="48"/>
        <v>2895.3323847018555</v>
      </c>
      <c r="N201" s="16">
        <f t="shared" si="49"/>
        <v>5771.2330084325577</v>
      </c>
      <c r="O201" s="16">
        <f t="shared" si="50"/>
        <v>38513.75024482602</v>
      </c>
      <c r="P201" s="16">
        <f t="shared" si="51"/>
        <v>5771.2330084325577</v>
      </c>
      <c r="Q201" s="24">
        <f t="shared" si="52"/>
        <v>4663.622633076815</v>
      </c>
      <c r="R201" s="24">
        <f t="shared" si="53"/>
        <v>115521.81897350693</v>
      </c>
      <c r="S201" s="16">
        <f t="shared" si="54"/>
        <v>194317.60971153394</v>
      </c>
      <c r="T201" s="16">
        <f t="shared" si="55"/>
        <v>194317.60971153394</v>
      </c>
      <c r="AA201" s="26"/>
      <c r="AB201" s="26"/>
    </row>
    <row r="202" spans="1:39" x14ac:dyDescent="0.25">
      <c r="A202" s="2">
        <v>38</v>
      </c>
      <c r="B202" s="6" t="s">
        <v>440</v>
      </c>
      <c r="C202" s="4" t="s">
        <v>441</v>
      </c>
      <c r="D202" s="26">
        <v>13.821743842837799</v>
      </c>
      <c r="E202" s="26">
        <v>4.2902834656113704</v>
      </c>
      <c r="F202" s="45">
        <v>1062.7774889570137</v>
      </c>
      <c r="G202" s="12">
        <f t="shared" si="45"/>
        <v>18.112027308449171</v>
      </c>
      <c r="H202" s="12">
        <f t="shared" si="42"/>
        <v>106.27774889570138</v>
      </c>
      <c r="I202" s="13">
        <f t="shared" si="43"/>
        <v>181.12027308449171</v>
      </c>
      <c r="J202" s="4" t="str">
        <f t="shared" si="44"/>
        <v>Nei</v>
      </c>
      <c r="K202" s="37">
        <f t="shared" si="46"/>
        <v>1280</v>
      </c>
      <c r="L202" s="16">
        <f t="shared" si="47"/>
        <v>22672</v>
      </c>
      <c r="M202" s="16">
        <f t="shared" si="48"/>
        <v>3099.2</v>
      </c>
      <c r="N202" s="16">
        <f t="shared" si="49"/>
        <v>6177.6</v>
      </c>
      <c r="O202" s="16">
        <f t="shared" si="50"/>
        <v>41225.599999999999</v>
      </c>
      <c r="P202" s="16">
        <f t="shared" si="51"/>
        <v>6177.6</v>
      </c>
      <c r="Q202" s="24">
        <f t="shared" si="52"/>
        <v>4992</v>
      </c>
      <c r="R202" s="24">
        <f t="shared" si="53"/>
        <v>123656</v>
      </c>
      <c r="S202" s="16">
        <f t="shared" si="54"/>
        <v>231833.94954814939</v>
      </c>
      <c r="T202" s="16">
        <f t="shared" si="55"/>
        <v>208000</v>
      </c>
      <c r="AA202" s="26"/>
      <c r="AB202" s="26"/>
    </row>
    <row r="203" spans="1:39" x14ac:dyDescent="0.25">
      <c r="A203" s="2">
        <v>38</v>
      </c>
      <c r="B203" s="6" t="s">
        <v>442</v>
      </c>
      <c r="C203" s="4" t="s">
        <v>443</v>
      </c>
      <c r="D203" s="26">
        <v>29.780269406980203</v>
      </c>
      <c r="E203" s="26">
        <v>5.8459467027546204</v>
      </c>
      <c r="F203" s="45">
        <v>409.15961443559019</v>
      </c>
      <c r="G203" s="12">
        <f t="shared" si="45"/>
        <v>35.626216109734827</v>
      </c>
      <c r="H203" s="12">
        <f t="shared" si="42"/>
        <v>40.91596144355902</v>
      </c>
      <c r="I203" s="13">
        <f t="shared" si="43"/>
        <v>356.26216109734827</v>
      </c>
      <c r="J203" s="4" t="str">
        <f t="shared" si="44"/>
        <v>Nei</v>
      </c>
      <c r="K203" s="37">
        <f t="shared" si="46"/>
        <v>1040</v>
      </c>
      <c r="L203" s="16">
        <f t="shared" si="47"/>
        <v>40385.878581995399</v>
      </c>
      <c r="M203" s="16">
        <f t="shared" si="48"/>
        <v>5520.6384483645088</v>
      </c>
      <c r="N203" s="16">
        <f t="shared" si="49"/>
        <v>11004.225631974894</v>
      </c>
      <c r="O203" s="16">
        <f t="shared" si="50"/>
        <v>73435.606742674194</v>
      </c>
      <c r="P203" s="16">
        <f t="shared" si="51"/>
        <v>11004.225631974894</v>
      </c>
      <c r="Q203" s="24">
        <f t="shared" si="52"/>
        <v>8892.303540989813</v>
      </c>
      <c r="R203" s="24">
        <f t="shared" si="53"/>
        <v>220269.76896326849</v>
      </c>
      <c r="S203" s="16">
        <f t="shared" si="54"/>
        <v>370512.64754124219</v>
      </c>
      <c r="T203" s="16">
        <f t="shared" si="55"/>
        <v>370512.64754124219</v>
      </c>
      <c r="AA203" s="26"/>
      <c r="AB203" s="26"/>
    </row>
    <row r="204" spans="1:39" x14ac:dyDescent="0.25">
      <c r="A204" s="2">
        <v>38</v>
      </c>
      <c r="B204" s="6" t="s">
        <v>444</v>
      </c>
      <c r="C204" s="4" t="s">
        <v>445</v>
      </c>
      <c r="D204" s="26">
        <v>48.1969158746831</v>
      </c>
      <c r="E204" s="26">
        <v>9.7997443299828806</v>
      </c>
      <c r="F204" s="45">
        <v>518.5099579788814</v>
      </c>
      <c r="G204" s="12">
        <f t="shared" si="45"/>
        <v>57.996660204665979</v>
      </c>
      <c r="H204" s="12">
        <f t="shared" si="42"/>
        <v>51.850995797888146</v>
      </c>
      <c r="I204" s="13">
        <f t="shared" si="43"/>
        <v>518.5099579788814</v>
      </c>
      <c r="J204" s="4" t="str">
        <f t="shared" si="44"/>
        <v>JA</v>
      </c>
      <c r="K204" s="37">
        <f t="shared" si="46"/>
        <v>1040</v>
      </c>
      <c r="L204" s="16">
        <f t="shared" si="47"/>
        <v>58778.28883648599</v>
      </c>
      <c r="M204" s="16">
        <f t="shared" si="48"/>
        <v>8034.8303088407456</v>
      </c>
      <c r="N204" s="16">
        <f t="shared" si="49"/>
        <v>16015.735582051688</v>
      </c>
      <c r="O204" s="16">
        <f t="shared" si="50"/>
        <v>106879.42061827086</v>
      </c>
      <c r="P204" s="16">
        <f t="shared" si="51"/>
        <v>16015.735582051688</v>
      </c>
      <c r="Q204" s="24">
        <f t="shared" si="52"/>
        <v>12942.00855115288</v>
      </c>
      <c r="R204" s="24">
        <f t="shared" si="53"/>
        <v>320584.33681918279</v>
      </c>
      <c r="S204" s="16">
        <f t="shared" si="54"/>
        <v>539250.35629803664</v>
      </c>
      <c r="T204" s="16">
        <f t="shared" si="55"/>
        <v>539250.35629803664</v>
      </c>
      <c r="AA204" s="26"/>
      <c r="AB204" s="26"/>
    </row>
    <row r="205" spans="1:39" x14ac:dyDescent="0.25">
      <c r="A205" s="2">
        <v>38</v>
      </c>
      <c r="B205" s="6" t="s">
        <v>446</v>
      </c>
      <c r="C205" s="4" t="s">
        <v>447</v>
      </c>
      <c r="D205" s="26">
        <v>13.8599059918865</v>
      </c>
      <c r="E205" s="26">
        <v>6.3337119876959607</v>
      </c>
      <c r="F205" s="45">
        <v>1523.1878118274763</v>
      </c>
      <c r="G205" s="12">
        <f t="shared" si="45"/>
        <v>20.193617979582459</v>
      </c>
      <c r="H205" s="12">
        <f t="shared" si="42"/>
        <v>152.31878118274764</v>
      </c>
      <c r="I205" s="13">
        <f t="shared" si="43"/>
        <v>201.93617979582459</v>
      </c>
      <c r="J205" s="4" t="str">
        <f t="shared" si="44"/>
        <v>Nei</v>
      </c>
      <c r="K205" s="37">
        <f t="shared" si="46"/>
        <v>1040</v>
      </c>
      <c r="L205" s="16">
        <f t="shared" si="47"/>
        <v>22891.485341654676</v>
      </c>
      <c r="M205" s="16">
        <f t="shared" si="48"/>
        <v>3129.2030421160975</v>
      </c>
      <c r="N205" s="16">
        <f t="shared" si="49"/>
        <v>6237.4047215334303</v>
      </c>
      <c r="O205" s="16">
        <f t="shared" si="50"/>
        <v>41624.700868953725</v>
      </c>
      <c r="P205" s="16">
        <f t="shared" si="51"/>
        <v>6237.4047215334303</v>
      </c>
      <c r="Q205" s="24">
        <f t="shared" si="52"/>
        <v>5040.3270477037813</v>
      </c>
      <c r="R205" s="24">
        <f t="shared" si="53"/>
        <v>124853.10124416243</v>
      </c>
      <c r="S205" s="16">
        <f t="shared" si="54"/>
        <v>210013.62698765757</v>
      </c>
      <c r="T205" s="16">
        <f t="shared" si="55"/>
        <v>210013.62698765757</v>
      </c>
      <c r="AA205" s="26"/>
      <c r="AB205" s="26"/>
    </row>
    <row r="206" spans="1:39" x14ac:dyDescent="0.25">
      <c r="A206" s="2">
        <v>38</v>
      </c>
      <c r="B206" s="6" t="s">
        <v>448</v>
      </c>
      <c r="C206" s="4" t="s">
        <v>449</v>
      </c>
      <c r="D206" s="26">
        <v>13.822075093313201</v>
      </c>
      <c r="E206" s="26">
        <v>2.5115709180401402</v>
      </c>
      <c r="F206" s="45">
        <v>791.61396589722381</v>
      </c>
      <c r="G206" s="12">
        <f t="shared" si="45"/>
        <v>16.333646011353341</v>
      </c>
      <c r="H206" s="12">
        <f t="shared" si="42"/>
        <v>79.161396589722386</v>
      </c>
      <c r="I206" s="13">
        <f t="shared" si="43"/>
        <v>163.33646011353341</v>
      </c>
      <c r="J206" s="4" t="str">
        <f t="shared" si="44"/>
        <v>Nei</v>
      </c>
      <c r="K206" s="37">
        <f t="shared" si="46"/>
        <v>1280</v>
      </c>
      <c r="L206" s="16">
        <f t="shared" si="47"/>
        <v>22672</v>
      </c>
      <c r="M206" s="16">
        <f t="shared" si="48"/>
        <v>3099.2</v>
      </c>
      <c r="N206" s="16">
        <f t="shared" si="49"/>
        <v>6177.6</v>
      </c>
      <c r="O206" s="16">
        <f t="shared" si="50"/>
        <v>41225.599999999999</v>
      </c>
      <c r="P206" s="16">
        <f t="shared" si="51"/>
        <v>6177.6</v>
      </c>
      <c r="Q206" s="24">
        <f t="shared" si="52"/>
        <v>4992</v>
      </c>
      <c r="R206" s="24">
        <f t="shared" si="53"/>
        <v>123656</v>
      </c>
      <c r="S206" s="16">
        <f t="shared" si="54"/>
        <v>209070.66894532274</v>
      </c>
      <c r="T206" s="16">
        <f t="shared" si="55"/>
        <v>208000</v>
      </c>
      <c r="AA206" s="26"/>
      <c r="AB206" s="26"/>
    </row>
    <row r="207" spans="1:39" x14ac:dyDescent="0.25">
      <c r="A207" s="2">
        <v>38</v>
      </c>
      <c r="B207" s="6" t="s">
        <v>450</v>
      </c>
      <c r="C207" s="4" t="s">
        <v>451</v>
      </c>
      <c r="D207" s="26">
        <v>15.1440433621623</v>
      </c>
      <c r="E207" s="26">
        <v>3.63571001191184</v>
      </c>
      <c r="F207" s="45">
        <v>715.08639478453119</v>
      </c>
      <c r="G207" s="12">
        <f t="shared" si="45"/>
        <v>18.77975337407414</v>
      </c>
      <c r="H207" s="12">
        <f t="shared" si="42"/>
        <v>71.508639478453119</v>
      </c>
      <c r="I207" s="13">
        <f t="shared" si="43"/>
        <v>187.79753374074141</v>
      </c>
      <c r="J207" s="4" t="str">
        <f t="shared" si="44"/>
        <v>Nei</v>
      </c>
      <c r="K207" s="37">
        <f t="shared" si="46"/>
        <v>1280</v>
      </c>
      <c r="L207" s="16">
        <f t="shared" si="47"/>
        <v>22672</v>
      </c>
      <c r="M207" s="16">
        <f t="shared" si="48"/>
        <v>3099.2</v>
      </c>
      <c r="N207" s="16">
        <f t="shared" si="49"/>
        <v>6177.6</v>
      </c>
      <c r="O207" s="16">
        <f t="shared" si="50"/>
        <v>41225.599999999999</v>
      </c>
      <c r="P207" s="16">
        <f t="shared" si="51"/>
        <v>6177.6</v>
      </c>
      <c r="Q207" s="24">
        <f t="shared" si="52"/>
        <v>4992</v>
      </c>
      <c r="R207" s="24">
        <f t="shared" si="53"/>
        <v>123656</v>
      </c>
      <c r="S207" s="16">
        <f t="shared" si="54"/>
        <v>240380.84318814901</v>
      </c>
      <c r="T207" s="16">
        <f t="shared" si="55"/>
        <v>208000</v>
      </c>
      <c r="AA207" s="26"/>
      <c r="AB207" s="26"/>
    </row>
    <row r="208" spans="1:39" x14ac:dyDescent="0.25">
      <c r="A208" s="2">
        <v>38</v>
      </c>
      <c r="B208" s="6" t="s">
        <v>452</v>
      </c>
      <c r="C208" s="4" t="s">
        <v>453</v>
      </c>
      <c r="D208" s="26">
        <v>11.816763137896299</v>
      </c>
      <c r="E208" s="26">
        <v>4.4328022542325201</v>
      </c>
      <c r="F208" s="45">
        <v>651.09706469646108</v>
      </c>
      <c r="G208" s="12">
        <f t="shared" si="45"/>
        <v>16.249565392128819</v>
      </c>
      <c r="H208" s="12">
        <f t="shared" si="42"/>
        <v>65.109706469646113</v>
      </c>
      <c r="I208" s="13">
        <f t="shared" si="43"/>
        <v>162.49565392128818</v>
      </c>
      <c r="J208" s="4" t="str">
        <f t="shared" si="44"/>
        <v>Nei</v>
      </c>
      <c r="K208" s="37">
        <f t="shared" si="46"/>
        <v>1280</v>
      </c>
      <c r="L208" s="16">
        <f t="shared" si="47"/>
        <v>22671.393635098128</v>
      </c>
      <c r="M208" s="16">
        <f t="shared" si="48"/>
        <v>3099.1171115868083</v>
      </c>
      <c r="N208" s="16">
        <f t="shared" si="49"/>
        <v>6177.4347794716914</v>
      </c>
      <c r="O208" s="16">
        <f t="shared" si="50"/>
        <v>41224.497417215127</v>
      </c>
      <c r="P208" s="16">
        <f t="shared" si="51"/>
        <v>6177.4347794716914</v>
      </c>
      <c r="Q208" s="24">
        <f t="shared" si="52"/>
        <v>4991.8664884619729</v>
      </c>
      <c r="R208" s="24">
        <f t="shared" si="53"/>
        <v>123652.69280794346</v>
      </c>
      <c r="S208" s="16">
        <f t="shared" si="54"/>
        <v>207994.43701924887</v>
      </c>
      <c r="T208" s="16">
        <f t="shared" si="55"/>
        <v>207994.43701924887</v>
      </c>
      <c r="AA208" s="26"/>
      <c r="AB208" s="26"/>
    </row>
    <row r="209" spans="1:28" x14ac:dyDescent="0.25">
      <c r="A209" s="2">
        <v>38</v>
      </c>
      <c r="B209" s="6" t="s">
        <v>454</v>
      </c>
      <c r="C209" s="4" t="s">
        <v>455</v>
      </c>
      <c r="D209" s="26">
        <v>4.9911267557244097</v>
      </c>
      <c r="E209" s="26">
        <v>3.7190454368847199</v>
      </c>
      <c r="F209" s="45">
        <v>816.60559438357734</v>
      </c>
      <c r="G209" s="12">
        <f t="shared" si="45"/>
        <v>8.7101721926091287</v>
      </c>
      <c r="H209" s="12">
        <f t="shared" si="42"/>
        <v>81.660559438357737</v>
      </c>
      <c r="I209" s="13">
        <f t="shared" si="43"/>
        <v>87.101721926091287</v>
      </c>
      <c r="J209" s="4" t="str">
        <f t="shared" si="44"/>
        <v>Nei</v>
      </c>
      <c r="K209" s="37">
        <f t="shared" si="46"/>
        <v>1280</v>
      </c>
      <c r="L209" s="16">
        <f t="shared" si="47"/>
        <v>12152.432243128256</v>
      </c>
      <c r="M209" s="16">
        <f t="shared" si="48"/>
        <v>1661.2040405744131</v>
      </c>
      <c r="N209" s="16">
        <f t="shared" si="49"/>
        <v>3311.2590607422862</v>
      </c>
      <c r="O209" s="16">
        <f t="shared" si="50"/>
        <v>22097.358445761653</v>
      </c>
      <c r="P209" s="16">
        <f t="shared" si="51"/>
        <v>3311.2590607422862</v>
      </c>
      <c r="Q209" s="24">
        <f t="shared" si="52"/>
        <v>2675.7648975695242</v>
      </c>
      <c r="R209" s="24">
        <f t="shared" si="53"/>
        <v>66280.926316878424</v>
      </c>
      <c r="S209" s="16">
        <f t="shared" si="54"/>
        <v>111490.20406539684</v>
      </c>
      <c r="T209" s="16">
        <f t="shared" si="55"/>
        <v>111490.20406539684</v>
      </c>
      <c r="AA209" s="26"/>
      <c r="AB209" s="26"/>
    </row>
    <row r="210" spans="1:28" x14ac:dyDescent="0.25">
      <c r="A210" s="2">
        <v>38</v>
      </c>
      <c r="B210" s="6" t="s">
        <v>456</v>
      </c>
      <c r="C210" s="4" t="s">
        <v>457</v>
      </c>
      <c r="D210" s="26">
        <v>8.9610192417508188</v>
      </c>
      <c r="E210" s="26">
        <v>2.1050301570359102</v>
      </c>
      <c r="F210" s="45">
        <v>1141.3617943282882</v>
      </c>
      <c r="G210" s="12">
        <f t="shared" si="45"/>
        <v>11.066049398786729</v>
      </c>
      <c r="H210" s="12">
        <f t="shared" si="42"/>
        <v>114.13617943282883</v>
      </c>
      <c r="I210" s="13">
        <f t="shared" si="43"/>
        <v>110.6604939878673</v>
      </c>
      <c r="J210" s="4" t="str">
        <f t="shared" si="44"/>
        <v>Nei</v>
      </c>
      <c r="K210" s="37">
        <f t="shared" si="46"/>
        <v>1280</v>
      </c>
      <c r="L210" s="16">
        <f t="shared" si="47"/>
        <v>15439.352121187245</v>
      </c>
      <c r="M210" s="16">
        <f t="shared" si="48"/>
        <v>2110.5169413366048</v>
      </c>
      <c r="N210" s="16">
        <f t="shared" si="49"/>
        <v>4206.8693394427628</v>
      </c>
      <c r="O210" s="16">
        <f t="shared" si="50"/>
        <v>28074.124682745976</v>
      </c>
      <c r="P210" s="16">
        <f t="shared" si="51"/>
        <v>4206.8693394427628</v>
      </c>
      <c r="Q210" s="24">
        <f t="shared" si="52"/>
        <v>3399.4903753072831</v>
      </c>
      <c r="R210" s="24">
        <f t="shared" si="53"/>
        <v>84208.2095050075</v>
      </c>
      <c r="S210" s="16">
        <f t="shared" si="54"/>
        <v>141645.43230447013</v>
      </c>
      <c r="T210" s="16">
        <f t="shared" si="55"/>
        <v>141645.43230447013</v>
      </c>
      <c r="AA210" s="26"/>
      <c r="AB210" s="26"/>
    </row>
    <row r="211" spans="1:28" x14ac:dyDescent="0.25">
      <c r="A211" s="2">
        <v>38</v>
      </c>
      <c r="B211" s="6" t="s">
        <v>458</v>
      </c>
      <c r="C211" s="4" t="s">
        <v>459</v>
      </c>
      <c r="D211" s="26">
        <v>13.290961309257201</v>
      </c>
      <c r="E211" s="26">
        <v>3.0673098288601501</v>
      </c>
      <c r="F211" s="45">
        <v>776.55720757750123</v>
      </c>
      <c r="G211" s="12">
        <f t="shared" si="45"/>
        <v>16.358271138117352</v>
      </c>
      <c r="H211" s="12">
        <f t="shared" si="42"/>
        <v>77.655720757750132</v>
      </c>
      <c r="I211" s="13">
        <f t="shared" si="43"/>
        <v>163.58271138117351</v>
      </c>
      <c r="J211" s="4" t="str">
        <f t="shared" si="44"/>
        <v>Nei</v>
      </c>
      <c r="K211" s="37">
        <f t="shared" si="46"/>
        <v>1280</v>
      </c>
      <c r="L211" s="16">
        <f t="shared" si="47"/>
        <v>22672</v>
      </c>
      <c r="M211" s="16">
        <f t="shared" si="48"/>
        <v>3099.2</v>
      </c>
      <c r="N211" s="16">
        <f t="shared" si="49"/>
        <v>6177.6</v>
      </c>
      <c r="O211" s="16">
        <f t="shared" si="50"/>
        <v>41225.599999999999</v>
      </c>
      <c r="P211" s="16">
        <f t="shared" si="51"/>
        <v>6177.6</v>
      </c>
      <c r="Q211" s="24">
        <f t="shared" si="52"/>
        <v>4992</v>
      </c>
      <c r="R211" s="24">
        <f t="shared" si="53"/>
        <v>123656</v>
      </c>
      <c r="S211" s="16">
        <f t="shared" si="54"/>
        <v>209385.87056790211</v>
      </c>
      <c r="T211" s="16">
        <f t="shared" si="55"/>
        <v>208000</v>
      </c>
      <c r="AA211" s="26"/>
      <c r="AB211" s="26"/>
    </row>
    <row r="212" spans="1:28" ht="13" thickBot="1" x14ac:dyDescent="0.3">
      <c r="A212" s="49">
        <v>38</v>
      </c>
      <c r="B212" s="18" t="s">
        <v>460</v>
      </c>
      <c r="C212" s="10" t="s">
        <v>461</v>
      </c>
      <c r="D212" s="26">
        <v>19.750858950254802</v>
      </c>
      <c r="E212" s="26">
        <v>7.5804142518278397</v>
      </c>
      <c r="F212" s="48">
        <v>1171.7159180881029</v>
      </c>
      <c r="G212" s="19">
        <f t="shared" si="45"/>
        <v>27.331273202082642</v>
      </c>
      <c r="H212" s="19">
        <f t="shared" si="42"/>
        <v>117.17159180881029</v>
      </c>
      <c r="I212" s="20">
        <f t="shared" si="43"/>
        <v>273.31273202082639</v>
      </c>
      <c r="J212" s="10" t="str">
        <f t="shared" si="44"/>
        <v>Nei</v>
      </c>
      <c r="K212" s="37">
        <f t="shared" si="46"/>
        <v>1040</v>
      </c>
      <c r="L212" s="16">
        <f t="shared" si="47"/>
        <v>30982.731301880878</v>
      </c>
      <c r="M212" s="16">
        <f t="shared" si="48"/>
        <v>4235.2540953947255</v>
      </c>
      <c r="N212" s="16">
        <f t="shared" si="49"/>
        <v>8442.0836666592859</v>
      </c>
      <c r="O212" s="16">
        <f t="shared" si="50"/>
        <v>56337.406825988895</v>
      </c>
      <c r="P212" s="16">
        <f t="shared" si="51"/>
        <v>8442.0836666592859</v>
      </c>
      <c r="Q212" s="24">
        <f t="shared" si="52"/>
        <v>6821.8857912398262</v>
      </c>
      <c r="R212" s="24">
        <f t="shared" si="53"/>
        <v>168983.79595383655</v>
      </c>
      <c r="S212" s="16">
        <f t="shared" si="54"/>
        <v>284245.24130165944</v>
      </c>
      <c r="T212" s="16">
        <f t="shared" si="55"/>
        <v>284245.24130165944</v>
      </c>
      <c r="AA212" s="26"/>
      <c r="AB212" s="26"/>
    </row>
    <row r="213" spans="1:28" x14ac:dyDescent="0.25">
      <c r="A213" s="2">
        <v>42</v>
      </c>
      <c r="B213" s="9" t="s">
        <v>462</v>
      </c>
      <c r="C213" s="5" t="s">
        <v>463</v>
      </c>
      <c r="D213" s="26">
        <v>4.6398025244136898</v>
      </c>
      <c r="E213" s="26">
        <v>3.3784786861770399</v>
      </c>
      <c r="F213" s="47">
        <v>192.97356706681359</v>
      </c>
      <c r="G213" s="14">
        <f t="shared" si="45"/>
        <v>8.0182812105907288</v>
      </c>
      <c r="H213" s="14">
        <f t="shared" si="42"/>
        <v>19.297356706681359</v>
      </c>
      <c r="I213" s="15">
        <f t="shared" si="43"/>
        <v>80.182812105907288</v>
      </c>
      <c r="J213" s="5" t="str">
        <f t="shared" si="44"/>
        <v>Nei</v>
      </c>
      <c r="K213" s="37">
        <f t="shared" si="46"/>
        <v>1280</v>
      </c>
      <c r="L213" s="16">
        <f t="shared" si="47"/>
        <v>11187.105945016185</v>
      </c>
      <c r="M213" s="16">
        <f t="shared" si="48"/>
        <v>1529.2465924838637</v>
      </c>
      <c r="N213" s="16">
        <f t="shared" si="49"/>
        <v>3048.2297850181712</v>
      </c>
      <c r="O213" s="16">
        <f t="shared" si="50"/>
        <v>20342.058700020254</v>
      </c>
      <c r="P213" s="16">
        <f t="shared" si="51"/>
        <v>3048.2297850181712</v>
      </c>
      <c r="Q213" s="24">
        <f t="shared" si="52"/>
        <v>2463.2159878934717</v>
      </c>
      <c r="R213" s="24">
        <f t="shared" si="53"/>
        <v>61015.912700111207</v>
      </c>
      <c r="S213" s="16">
        <f t="shared" si="54"/>
        <v>102633.99949556132</v>
      </c>
      <c r="T213" s="16">
        <f t="shared" si="55"/>
        <v>102633.99949556132</v>
      </c>
      <c r="AA213" s="26"/>
      <c r="AB213" s="26"/>
    </row>
    <row r="214" spans="1:28" x14ac:dyDescent="0.25">
      <c r="A214" s="2">
        <v>42</v>
      </c>
      <c r="B214" s="6" t="s">
        <v>464</v>
      </c>
      <c r="C214" s="4" t="s">
        <v>465</v>
      </c>
      <c r="D214" s="26">
        <v>19.535714712297302</v>
      </c>
      <c r="E214" s="26">
        <v>12.7938475285943</v>
      </c>
      <c r="F214" s="45">
        <v>294.92668071399191</v>
      </c>
      <c r="G214" s="12">
        <f t="shared" si="45"/>
        <v>32.329562240891605</v>
      </c>
      <c r="H214" s="12">
        <f t="shared" si="42"/>
        <v>29.492668071399194</v>
      </c>
      <c r="I214" s="13">
        <f t="shared" si="43"/>
        <v>294.92668071399191</v>
      </c>
      <c r="J214" s="4" t="str">
        <f t="shared" si="44"/>
        <v>JA</v>
      </c>
      <c r="K214" s="37">
        <f t="shared" si="46"/>
        <v>1040</v>
      </c>
      <c r="L214" s="16">
        <f t="shared" si="47"/>
        <v>33432.888525738119</v>
      </c>
      <c r="M214" s="16">
        <f t="shared" si="48"/>
        <v>4570.1838443440183</v>
      </c>
      <c r="N214" s="16">
        <f t="shared" si="49"/>
        <v>9109.6953138937824</v>
      </c>
      <c r="O214" s="16">
        <f t="shared" si="50"/>
        <v>60792.646842213719</v>
      </c>
      <c r="P214" s="16">
        <f t="shared" si="51"/>
        <v>9109.6953138937824</v>
      </c>
      <c r="Q214" s="24">
        <f t="shared" si="52"/>
        <v>7361.3699506212379</v>
      </c>
      <c r="R214" s="24">
        <f t="shared" si="53"/>
        <v>182347.26815184692</v>
      </c>
      <c r="S214" s="16">
        <f t="shared" si="54"/>
        <v>306723.74794255156</v>
      </c>
      <c r="T214" s="16">
        <f t="shared" si="55"/>
        <v>306723.74794255156</v>
      </c>
      <c r="AA214" s="26"/>
      <c r="AB214" s="26"/>
    </row>
    <row r="215" spans="1:28" x14ac:dyDescent="0.25">
      <c r="A215" s="2">
        <v>42</v>
      </c>
      <c r="B215" s="6" t="s">
        <v>466</v>
      </c>
      <c r="C215" s="4" t="s">
        <v>467</v>
      </c>
      <c r="D215" s="26">
        <v>19.306102852644699</v>
      </c>
      <c r="E215" s="26">
        <v>19.325150860982401</v>
      </c>
      <c r="F215" s="45">
        <v>270.20670820738815</v>
      </c>
      <c r="G215" s="12">
        <f t="shared" si="45"/>
        <v>38.631253713627103</v>
      </c>
      <c r="H215" s="12">
        <f t="shared" si="42"/>
        <v>27.020670820738815</v>
      </c>
      <c r="I215" s="13">
        <f t="shared" si="43"/>
        <v>270.20670820738815</v>
      </c>
      <c r="J215" s="4" t="str">
        <f t="shared" si="44"/>
        <v>JA</v>
      </c>
      <c r="K215" s="37">
        <f t="shared" si="46"/>
        <v>1040</v>
      </c>
      <c r="L215" s="16">
        <f t="shared" si="47"/>
        <v>30630.63244238952</v>
      </c>
      <c r="M215" s="16">
        <f t="shared" si="48"/>
        <v>4187.1231503816871</v>
      </c>
      <c r="N215" s="16">
        <f t="shared" si="49"/>
        <v>8346.1448031098062</v>
      </c>
      <c r="O215" s="16">
        <f t="shared" si="50"/>
        <v>55697.1683493725</v>
      </c>
      <c r="P215" s="16">
        <f t="shared" si="51"/>
        <v>8346.1448031098062</v>
      </c>
      <c r="Q215" s="24">
        <f t="shared" si="52"/>
        <v>6744.3594368564081</v>
      </c>
      <c r="R215" s="24">
        <f t="shared" si="53"/>
        <v>167063.40355046396</v>
      </c>
      <c r="S215" s="16">
        <f t="shared" si="54"/>
        <v>281014.97653568367</v>
      </c>
      <c r="T215" s="16">
        <f t="shared" si="55"/>
        <v>281014.97653568367</v>
      </c>
      <c r="AA215" s="26"/>
      <c r="AB215" s="26"/>
    </row>
    <row r="216" spans="1:28" x14ac:dyDescent="0.25">
      <c r="A216" s="2">
        <v>42</v>
      </c>
      <c r="B216" s="6" t="s">
        <v>468</v>
      </c>
      <c r="C216" s="4" t="s">
        <v>469</v>
      </c>
      <c r="D216" s="26">
        <v>25.784382508234501</v>
      </c>
      <c r="E216" s="26">
        <v>39.256192816001601</v>
      </c>
      <c r="F216" s="45">
        <v>644.94198155005733</v>
      </c>
      <c r="G216" s="12">
        <f t="shared" si="45"/>
        <v>65.040575324236102</v>
      </c>
      <c r="H216" s="12">
        <f t="shared" si="42"/>
        <v>64.494198155005733</v>
      </c>
      <c r="I216" s="13">
        <f t="shared" si="43"/>
        <v>644.94198155005733</v>
      </c>
      <c r="J216" s="4" t="str">
        <f t="shared" si="44"/>
        <v>JA</v>
      </c>
      <c r="K216" s="37">
        <f t="shared" si="46"/>
        <v>1040</v>
      </c>
      <c r="L216" s="16">
        <f t="shared" si="47"/>
        <v>73110.623028514499</v>
      </c>
      <c r="M216" s="16">
        <f t="shared" si="48"/>
        <v>9994.0209460996884</v>
      </c>
      <c r="N216" s="16">
        <f t="shared" si="49"/>
        <v>19920.967926118174</v>
      </c>
      <c r="O216" s="16">
        <f t="shared" si="50"/>
        <v>132940.60077295022</v>
      </c>
      <c r="P216" s="16">
        <f t="shared" si="51"/>
        <v>19920.967926118174</v>
      </c>
      <c r="Q216" s="24">
        <f t="shared" si="52"/>
        <v>16097.751859489432</v>
      </c>
      <c r="R216" s="24">
        <f t="shared" si="53"/>
        <v>398754.72835276945</v>
      </c>
      <c r="S216" s="16">
        <f t="shared" si="54"/>
        <v>670739.66081205965</v>
      </c>
      <c r="T216" s="16">
        <f t="shared" si="55"/>
        <v>670739.66081205965</v>
      </c>
      <c r="AA216" s="26"/>
      <c r="AB216" s="26"/>
    </row>
    <row r="217" spans="1:28" x14ac:dyDescent="0.25">
      <c r="A217" s="2">
        <v>42</v>
      </c>
      <c r="B217" s="6" t="s">
        <v>470</v>
      </c>
      <c r="C217" s="4" t="s">
        <v>471</v>
      </c>
      <c r="D217" s="26">
        <v>44.855337995463103</v>
      </c>
      <c r="E217" s="26">
        <v>14.027903708065299</v>
      </c>
      <c r="F217" s="45">
        <v>933.54456902006939</v>
      </c>
      <c r="G217" s="12">
        <f t="shared" si="45"/>
        <v>58.883241703528398</v>
      </c>
      <c r="H217" s="12">
        <f t="shared" si="42"/>
        <v>93.354456902006945</v>
      </c>
      <c r="I217" s="13">
        <f t="shared" si="43"/>
        <v>588.83241703528392</v>
      </c>
      <c r="J217" s="4" t="str">
        <f t="shared" si="44"/>
        <v>Nei</v>
      </c>
      <c r="K217" s="37">
        <f t="shared" si="46"/>
        <v>1040</v>
      </c>
      <c r="L217" s="16">
        <f t="shared" si="47"/>
        <v>66750.042795119793</v>
      </c>
      <c r="M217" s="16">
        <f t="shared" si="48"/>
        <v>9124.5471343787594</v>
      </c>
      <c r="N217" s="16">
        <f t="shared" si="49"/>
        <v>18187.85569738585</v>
      </c>
      <c r="O217" s="16">
        <f t="shared" si="50"/>
        <v>121374.84845864901</v>
      </c>
      <c r="P217" s="16">
        <f t="shared" si="51"/>
        <v>18187.85569738585</v>
      </c>
      <c r="Q217" s="24">
        <f t="shared" si="52"/>
        <v>14697.257129200689</v>
      </c>
      <c r="R217" s="24">
        <f t="shared" si="53"/>
        <v>364063.30680457538</v>
      </c>
      <c r="S217" s="16">
        <f t="shared" si="54"/>
        <v>612385.71371669532</v>
      </c>
      <c r="T217" s="16">
        <f t="shared" si="55"/>
        <v>612385.71371669532</v>
      </c>
      <c r="AA217" s="26"/>
      <c r="AB217" s="26"/>
    </row>
    <row r="218" spans="1:28" x14ac:dyDescent="0.25">
      <c r="A218" s="2">
        <v>42</v>
      </c>
      <c r="B218" s="6" t="s">
        <v>472</v>
      </c>
      <c r="C218" s="4" t="s">
        <v>473</v>
      </c>
      <c r="D218" s="26">
        <v>34.595911675810299</v>
      </c>
      <c r="E218" s="26">
        <v>8.6383219083686402</v>
      </c>
      <c r="F218" s="45">
        <v>262.56424008529797</v>
      </c>
      <c r="G218" s="12">
        <f t="shared" si="45"/>
        <v>43.234233584178938</v>
      </c>
      <c r="H218" s="12">
        <f t="shared" si="42"/>
        <v>26.256424008529798</v>
      </c>
      <c r="I218" s="13">
        <f t="shared" si="43"/>
        <v>262.56424008529797</v>
      </c>
      <c r="J218" s="4" t="str">
        <f t="shared" si="44"/>
        <v>JA</v>
      </c>
      <c r="K218" s="37">
        <f t="shared" si="46"/>
        <v>1040</v>
      </c>
      <c r="L218" s="16">
        <f t="shared" si="47"/>
        <v>29764.282256069378</v>
      </c>
      <c r="M218" s="16">
        <f t="shared" si="48"/>
        <v>4068.6954643617778</v>
      </c>
      <c r="N218" s="16">
        <f t="shared" si="49"/>
        <v>8110.0842477546848</v>
      </c>
      <c r="O218" s="16">
        <f t="shared" si="50"/>
        <v>54121.841680302299</v>
      </c>
      <c r="P218" s="16">
        <f t="shared" si="51"/>
        <v>8110.0842477546848</v>
      </c>
      <c r="Q218" s="24">
        <f t="shared" si="52"/>
        <v>6553.6034325290384</v>
      </c>
      <c r="R218" s="24">
        <f t="shared" si="53"/>
        <v>162338.21835993804</v>
      </c>
      <c r="S218" s="16">
        <f t="shared" si="54"/>
        <v>273066.80968870991</v>
      </c>
      <c r="T218" s="16">
        <f t="shared" si="55"/>
        <v>273066.80968870991</v>
      </c>
      <c r="AA218" s="26"/>
      <c r="AB218" s="26"/>
    </row>
    <row r="219" spans="1:28" x14ac:dyDescent="0.25">
      <c r="A219" s="2">
        <v>42</v>
      </c>
      <c r="B219" s="6" t="s">
        <v>474</v>
      </c>
      <c r="C219" s="4" t="s">
        <v>475</v>
      </c>
      <c r="D219" s="26">
        <v>17.311132017737702</v>
      </c>
      <c r="E219" s="26">
        <v>6.4056382373896801</v>
      </c>
      <c r="F219" s="45">
        <v>507.15573723820398</v>
      </c>
      <c r="G219" s="12">
        <f t="shared" si="45"/>
        <v>23.716770255127383</v>
      </c>
      <c r="H219" s="12">
        <f t="shared" si="42"/>
        <v>50.715573723820398</v>
      </c>
      <c r="I219" s="13">
        <f t="shared" si="43"/>
        <v>237.16770255127383</v>
      </c>
      <c r="J219" s="4" t="str">
        <f t="shared" si="44"/>
        <v>Nei</v>
      </c>
      <c r="K219" s="37">
        <f t="shared" si="46"/>
        <v>1040</v>
      </c>
      <c r="L219" s="16">
        <f t="shared" si="47"/>
        <v>26885.330761212404</v>
      </c>
      <c r="M219" s="16">
        <f t="shared" si="48"/>
        <v>3675.1507187345396</v>
      </c>
      <c r="N219" s="16">
        <f t="shared" si="49"/>
        <v>7325.6359964037465</v>
      </c>
      <c r="O219" s="16">
        <f t="shared" si="50"/>
        <v>48886.904191488975</v>
      </c>
      <c r="P219" s="16">
        <f t="shared" si="51"/>
        <v>7325.6359964037465</v>
      </c>
      <c r="Q219" s="24">
        <f t="shared" si="52"/>
        <v>5919.7058556797956</v>
      </c>
      <c r="R219" s="24">
        <f t="shared" si="53"/>
        <v>146636.04713340159</v>
      </c>
      <c r="S219" s="16">
        <f t="shared" si="54"/>
        <v>246654.4106533248</v>
      </c>
      <c r="T219" s="16">
        <f t="shared" si="55"/>
        <v>246654.4106533248</v>
      </c>
      <c r="AA219" s="26"/>
      <c r="AB219" s="26"/>
    </row>
    <row r="220" spans="1:28" x14ac:dyDescent="0.25">
      <c r="A220" s="2">
        <v>42</v>
      </c>
      <c r="B220" s="6" t="s">
        <v>476</v>
      </c>
      <c r="C220" s="4" t="s">
        <v>477</v>
      </c>
      <c r="D220" s="26">
        <v>5.96103061470318</v>
      </c>
      <c r="E220" s="26">
        <v>2.7255400904889497</v>
      </c>
      <c r="F220" s="45">
        <v>322.13672029391387</v>
      </c>
      <c r="G220" s="12">
        <f t="shared" si="45"/>
        <v>8.6865707051921301</v>
      </c>
      <c r="H220" s="12">
        <f t="shared" si="42"/>
        <v>32.21367202939139</v>
      </c>
      <c r="I220" s="13">
        <f t="shared" si="43"/>
        <v>86.865707051921305</v>
      </c>
      <c r="J220" s="4" t="str">
        <f t="shared" si="44"/>
        <v>Nei</v>
      </c>
      <c r="K220" s="37">
        <f t="shared" si="46"/>
        <v>1280</v>
      </c>
      <c r="L220" s="16">
        <f t="shared" si="47"/>
        <v>12119.503447884059</v>
      </c>
      <c r="M220" s="16">
        <f t="shared" si="48"/>
        <v>1656.702764894243</v>
      </c>
      <c r="N220" s="16">
        <f t="shared" si="49"/>
        <v>3302.2867192858403</v>
      </c>
      <c r="O220" s="16">
        <f t="shared" si="50"/>
        <v>22037.482416244224</v>
      </c>
      <c r="P220" s="16">
        <f t="shared" si="51"/>
        <v>3302.2867192858403</v>
      </c>
      <c r="Q220" s="24">
        <f t="shared" si="52"/>
        <v>2668.5145206350226</v>
      </c>
      <c r="R220" s="24">
        <f t="shared" si="53"/>
        <v>66101.328438230033</v>
      </c>
      <c r="S220" s="16">
        <f t="shared" si="54"/>
        <v>111188.10502645926</v>
      </c>
      <c r="T220" s="16">
        <f t="shared" si="55"/>
        <v>111188.10502645926</v>
      </c>
      <c r="AA220" s="26"/>
      <c r="AB220" s="26"/>
    </row>
    <row r="221" spans="1:28" x14ac:dyDescent="0.25">
      <c r="A221" s="2">
        <v>42</v>
      </c>
      <c r="B221" s="6" t="s">
        <v>478</v>
      </c>
      <c r="C221" s="4" t="s">
        <v>479</v>
      </c>
      <c r="D221" s="26">
        <v>4.4450192155487898</v>
      </c>
      <c r="E221" s="26">
        <v>2.0739636828315198</v>
      </c>
      <c r="F221" s="45">
        <v>342.96337980372527</v>
      </c>
      <c r="G221" s="12">
        <f t="shared" si="45"/>
        <v>6.51898289838031</v>
      </c>
      <c r="H221" s="12">
        <f t="shared" si="42"/>
        <v>34.296337980372527</v>
      </c>
      <c r="I221" s="13">
        <f t="shared" si="43"/>
        <v>65.189828983803096</v>
      </c>
      <c r="J221" s="4" t="str">
        <f t="shared" si="44"/>
        <v>Nei</v>
      </c>
      <c r="K221" s="37">
        <f t="shared" si="46"/>
        <v>1280</v>
      </c>
      <c r="L221" s="16">
        <f t="shared" si="47"/>
        <v>9095.284939820207</v>
      </c>
      <c r="M221" s="16">
        <f t="shared" si="48"/>
        <v>1243.3004183790924</v>
      </c>
      <c r="N221" s="16">
        <f t="shared" si="49"/>
        <v>2478.2565386482584</v>
      </c>
      <c r="O221" s="16">
        <f t="shared" si="50"/>
        <v>16538.398853874907</v>
      </c>
      <c r="P221" s="16">
        <f t="shared" si="51"/>
        <v>2478.2565386482584</v>
      </c>
      <c r="Q221" s="24">
        <f t="shared" si="52"/>
        <v>2002.631546382431</v>
      </c>
      <c r="R221" s="24">
        <f t="shared" si="53"/>
        <v>49606.852263514804</v>
      </c>
      <c r="S221" s="16">
        <f t="shared" si="54"/>
        <v>83442.981099267956</v>
      </c>
      <c r="T221" s="16">
        <f t="shared" si="55"/>
        <v>83442.981099267956</v>
      </c>
      <c r="AA221" s="26"/>
      <c r="AB221" s="26"/>
    </row>
    <row r="222" spans="1:28" x14ac:dyDescent="0.25">
      <c r="A222" s="2">
        <v>42</v>
      </c>
      <c r="B222" s="6" t="s">
        <v>480</v>
      </c>
      <c r="C222" s="4" t="s">
        <v>481</v>
      </c>
      <c r="D222" s="26">
        <v>7.5329502425439703</v>
      </c>
      <c r="E222" s="26">
        <v>3.60025842639988</v>
      </c>
      <c r="F222" s="45">
        <v>215.04763157158393</v>
      </c>
      <c r="G222" s="12">
        <f t="shared" si="45"/>
        <v>11.133208668943851</v>
      </c>
      <c r="H222" s="12">
        <f t="shared" si="42"/>
        <v>21.504763157158393</v>
      </c>
      <c r="I222" s="13">
        <f t="shared" si="43"/>
        <v>111.33208668943851</v>
      </c>
      <c r="J222" s="4" t="str">
        <f t="shared" si="44"/>
        <v>Nei</v>
      </c>
      <c r="K222" s="37">
        <f t="shared" si="46"/>
        <v>1280</v>
      </c>
      <c r="L222" s="16">
        <f t="shared" si="47"/>
        <v>15533.05273491046</v>
      </c>
      <c r="M222" s="16">
        <f t="shared" si="48"/>
        <v>2123.325557340971</v>
      </c>
      <c r="N222" s="16">
        <f t="shared" si="49"/>
        <v>4232.4006075856942</v>
      </c>
      <c r="O222" s="16">
        <f t="shared" si="50"/>
        <v>28244.505064763791</v>
      </c>
      <c r="P222" s="16">
        <f t="shared" si="51"/>
        <v>4232.4006075856942</v>
      </c>
      <c r="Q222" s="24">
        <f t="shared" si="52"/>
        <v>3420.1217030995508</v>
      </c>
      <c r="R222" s="24">
        <f t="shared" si="53"/>
        <v>84719.264687195129</v>
      </c>
      <c r="S222" s="16">
        <f t="shared" si="54"/>
        <v>142505.07096248129</v>
      </c>
      <c r="T222" s="16">
        <f t="shared" si="55"/>
        <v>142505.07096248129</v>
      </c>
      <c r="AA222" s="26"/>
      <c r="AB222" s="26"/>
    </row>
    <row r="223" spans="1:28" x14ac:dyDescent="0.25">
      <c r="A223" s="2">
        <v>42</v>
      </c>
      <c r="B223" s="6" t="s">
        <v>482</v>
      </c>
      <c r="C223" s="4" t="s">
        <v>483</v>
      </c>
      <c r="D223" s="26">
        <v>9.5076451979049601</v>
      </c>
      <c r="E223" s="26">
        <v>2.7493069995666399</v>
      </c>
      <c r="F223" s="45">
        <v>644.54483037893192</v>
      </c>
      <c r="G223" s="12">
        <f t="shared" si="45"/>
        <v>12.2569521974716</v>
      </c>
      <c r="H223" s="12">
        <f t="shared" si="42"/>
        <v>64.454483037893198</v>
      </c>
      <c r="I223" s="13">
        <f t="shared" si="43"/>
        <v>122.569521974716</v>
      </c>
      <c r="J223" s="4" t="str">
        <f t="shared" si="44"/>
        <v>Nei</v>
      </c>
      <c r="K223" s="37">
        <f t="shared" si="46"/>
        <v>1280</v>
      </c>
      <c r="L223" s="16">
        <f t="shared" si="47"/>
        <v>17100.899705912376</v>
      </c>
      <c r="M223" s="16">
        <f t="shared" si="48"/>
        <v>2337.6459231017839</v>
      </c>
      <c r="N223" s="16">
        <f t="shared" si="49"/>
        <v>4659.6029473908038</v>
      </c>
      <c r="O223" s="16">
        <f t="shared" si="50"/>
        <v>31095.39744689755</v>
      </c>
      <c r="P223" s="16">
        <f t="shared" si="51"/>
        <v>4659.6029473908038</v>
      </c>
      <c r="Q223" s="24">
        <f t="shared" si="52"/>
        <v>3765.335715063276</v>
      </c>
      <c r="R223" s="24">
        <f t="shared" si="53"/>
        <v>93270.503441879904</v>
      </c>
      <c r="S223" s="16">
        <f t="shared" si="54"/>
        <v>156888.98812763649</v>
      </c>
      <c r="T223" s="16">
        <f t="shared" si="55"/>
        <v>156888.98812763649</v>
      </c>
      <c r="AA223" s="26"/>
      <c r="AB223" s="26"/>
    </row>
    <row r="224" spans="1:28" x14ac:dyDescent="0.25">
      <c r="A224" s="2">
        <v>42</v>
      </c>
      <c r="B224" s="6" t="s">
        <v>484</v>
      </c>
      <c r="C224" s="4" t="s">
        <v>485</v>
      </c>
      <c r="D224" s="26">
        <v>6.3187176607909601</v>
      </c>
      <c r="E224" s="26">
        <v>7.7287267194928502</v>
      </c>
      <c r="F224" s="45">
        <v>190.43133952737688</v>
      </c>
      <c r="G224" s="12">
        <f t="shared" si="45"/>
        <v>14.04744438028381</v>
      </c>
      <c r="H224" s="12">
        <f t="shared" si="42"/>
        <v>19.043133952737687</v>
      </c>
      <c r="I224" s="13">
        <f t="shared" si="43"/>
        <v>140.4744438028381</v>
      </c>
      <c r="J224" s="4" t="str">
        <f t="shared" si="44"/>
        <v>Nei</v>
      </c>
      <c r="K224" s="37">
        <f t="shared" si="46"/>
        <v>1280</v>
      </c>
      <c r="L224" s="16">
        <f t="shared" si="47"/>
        <v>19598.994399371972</v>
      </c>
      <c r="M224" s="16">
        <f t="shared" si="48"/>
        <v>2679.1285922077282</v>
      </c>
      <c r="N224" s="16">
        <f t="shared" si="49"/>
        <v>5340.2764556086931</v>
      </c>
      <c r="O224" s="16">
        <f t="shared" si="50"/>
        <v>35637.804495004813</v>
      </c>
      <c r="P224" s="16">
        <f t="shared" si="51"/>
        <v>5340.2764556086931</v>
      </c>
      <c r="Q224" s="24">
        <f t="shared" si="52"/>
        <v>4315.3749136231863</v>
      </c>
      <c r="R224" s="24">
        <f t="shared" si="53"/>
        <v>106895.43275620768</v>
      </c>
      <c r="S224" s="16">
        <f t="shared" si="54"/>
        <v>179807.28806763276</v>
      </c>
      <c r="T224" s="16">
        <f t="shared" si="55"/>
        <v>179807.28806763276</v>
      </c>
      <c r="AA224" s="26"/>
      <c r="AB224" s="26"/>
    </row>
    <row r="225" spans="1:35" x14ac:dyDescent="0.25">
      <c r="A225" s="2">
        <v>42</v>
      </c>
      <c r="B225" s="6" t="s">
        <v>486</v>
      </c>
      <c r="C225" s="4" t="s">
        <v>487</v>
      </c>
      <c r="D225" s="26">
        <v>12.828304181830299</v>
      </c>
      <c r="E225" s="26">
        <v>3.6074883942191298</v>
      </c>
      <c r="F225" s="45">
        <v>637.36342070726243</v>
      </c>
      <c r="G225" s="12">
        <f t="shared" si="45"/>
        <v>16.43579257604943</v>
      </c>
      <c r="H225" s="12">
        <f t="shared" si="42"/>
        <v>63.736342070726245</v>
      </c>
      <c r="I225" s="13">
        <f t="shared" si="43"/>
        <v>164.35792576049431</v>
      </c>
      <c r="J225" s="4" t="str">
        <f t="shared" si="44"/>
        <v>Nei</v>
      </c>
      <c r="K225" s="37">
        <f t="shared" si="46"/>
        <v>1280</v>
      </c>
      <c r="L225" s="16">
        <f t="shared" si="47"/>
        <v>22672</v>
      </c>
      <c r="M225" s="16">
        <f t="shared" si="48"/>
        <v>3099.2</v>
      </c>
      <c r="N225" s="16">
        <f t="shared" si="49"/>
        <v>6177.6</v>
      </c>
      <c r="O225" s="16">
        <f t="shared" si="50"/>
        <v>41225.599999999999</v>
      </c>
      <c r="P225" s="16">
        <f t="shared" si="51"/>
        <v>6177.6</v>
      </c>
      <c r="Q225" s="24">
        <f t="shared" si="52"/>
        <v>4992</v>
      </c>
      <c r="R225" s="24">
        <f t="shared" si="53"/>
        <v>123656</v>
      </c>
      <c r="S225" s="16">
        <f t="shared" si="54"/>
        <v>210378.1449734327</v>
      </c>
      <c r="T225" s="16">
        <f t="shared" si="55"/>
        <v>208000</v>
      </c>
      <c r="AA225" s="26"/>
      <c r="AB225" s="26"/>
    </row>
    <row r="226" spans="1:35" x14ac:dyDescent="0.25">
      <c r="A226" s="2">
        <v>42</v>
      </c>
      <c r="B226" s="6" t="s">
        <v>488</v>
      </c>
      <c r="C226" s="4" t="s">
        <v>489</v>
      </c>
      <c r="D226" s="26">
        <v>14.220088860627399</v>
      </c>
      <c r="E226" s="26">
        <v>1.59459210296482</v>
      </c>
      <c r="F226" s="45">
        <v>1123.7561416395449</v>
      </c>
      <c r="G226" s="12">
        <f t="shared" si="45"/>
        <v>15.814680963592219</v>
      </c>
      <c r="H226" s="12">
        <f t="shared" si="42"/>
        <v>112.37561416395449</v>
      </c>
      <c r="I226" s="13">
        <f t="shared" si="43"/>
        <v>158.14680963592218</v>
      </c>
      <c r="J226" s="4" t="str">
        <f t="shared" si="44"/>
        <v>Nei</v>
      </c>
      <c r="K226" s="37">
        <f t="shared" si="46"/>
        <v>1280</v>
      </c>
      <c r="L226" s="16">
        <f t="shared" si="47"/>
        <v>22064.642880403862</v>
      </c>
      <c r="M226" s="16">
        <f t="shared" si="48"/>
        <v>3016.1759533763079</v>
      </c>
      <c r="N226" s="16">
        <f t="shared" si="49"/>
        <v>6012.1091151192177</v>
      </c>
      <c r="O226" s="16">
        <f t="shared" si="50"/>
        <v>40121.213017394912</v>
      </c>
      <c r="P226" s="16">
        <f t="shared" si="51"/>
        <v>6012.1091151192177</v>
      </c>
      <c r="Q226" s="24">
        <f t="shared" si="52"/>
        <v>4858.2699920155292</v>
      </c>
      <c r="R226" s="24">
        <f t="shared" si="53"/>
        <v>120343.39626055135</v>
      </c>
      <c r="S226" s="16">
        <f t="shared" si="54"/>
        <v>202427.91633398039</v>
      </c>
      <c r="T226" s="16">
        <f t="shared" si="55"/>
        <v>202427.91633398039</v>
      </c>
      <c r="AA226" s="26"/>
      <c r="AB226" s="26"/>
    </row>
    <row r="227" spans="1:35" x14ac:dyDescent="0.25">
      <c r="A227" s="2">
        <v>42</v>
      </c>
      <c r="B227" s="6" t="s">
        <v>490</v>
      </c>
      <c r="C227" s="4" t="s">
        <v>491</v>
      </c>
      <c r="D227" s="26">
        <v>5.5070760503567397</v>
      </c>
      <c r="E227" s="26">
        <v>1.3022329692788102</v>
      </c>
      <c r="F227" s="45">
        <v>261.63064159828855</v>
      </c>
      <c r="G227" s="12">
        <f t="shared" si="45"/>
        <v>6.8093090196355499</v>
      </c>
      <c r="H227" s="12">
        <f t="shared" si="42"/>
        <v>26.163064159828856</v>
      </c>
      <c r="I227" s="13">
        <f t="shared" si="43"/>
        <v>68.093090196355504</v>
      </c>
      <c r="J227" s="4" t="str">
        <f t="shared" si="44"/>
        <v>Nei</v>
      </c>
      <c r="K227" s="37">
        <f t="shared" si="46"/>
        <v>1280</v>
      </c>
      <c r="L227" s="16">
        <f t="shared" si="47"/>
        <v>9500.3479441955187</v>
      </c>
      <c r="M227" s="16">
        <f t="shared" si="48"/>
        <v>1298.671416224892</v>
      </c>
      <c r="N227" s="16">
        <f t="shared" si="49"/>
        <v>2588.6269169046509</v>
      </c>
      <c r="O227" s="16">
        <f t="shared" si="50"/>
        <v>17274.944610454604</v>
      </c>
      <c r="P227" s="16">
        <f t="shared" si="51"/>
        <v>2588.6269169046509</v>
      </c>
      <c r="Q227" s="24">
        <f t="shared" si="52"/>
        <v>2091.8197308320409</v>
      </c>
      <c r="R227" s="24">
        <f t="shared" si="53"/>
        <v>51816.117915818686</v>
      </c>
      <c r="S227" s="16">
        <f t="shared" si="54"/>
        <v>87159.155451335042</v>
      </c>
      <c r="T227" s="16">
        <f t="shared" si="55"/>
        <v>87159.155451335042</v>
      </c>
      <c r="AA227" s="26"/>
      <c r="AB227" s="26"/>
    </row>
    <row r="228" spans="1:35" x14ac:dyDescent="0.25">
      <c r="A228" s="2">
        <v>42</v>
      </c>
      <c r="B228" s="6" t="s">
        <v>492</v>
      </c>
      <c r="C228" s="4" t="s">
        <v>493</v>
      </c>
      <c r="D228" s="26">
        <v>12.565835986281799</v>
      </c>
      <c r="E228" s="26">
        <v>3.8920018603722499</v>
      </c>
      <c r="F228" s="45">
        <v>587.0755227921685</v>
      </c>
      <c r="G228" s="12">
        <f t="shared" si="45"/>
        <v>16.457837846654048</v>
      </c>
      <c r="H228" s="12">
        <f t="shared" si="42"/>
        <v>58.707552279216856</v>
      </c>
      <c r="I228" s="13">
        <f t="shared" si="43"/>
        <v>164.57837846654047</v>
      </c>
      <c r="J228" s="4" t="str">
        <f t="shared" si="44"/>
        <v>Nei</v>
      </c>
      <c r="K228" s="37">
        <f t="shared" si="46"/>
        <v>1280</v>
      </c>
      <c r="L228" s="16">
        <f t="shared" si="47"/>
        <v>22672</v>
      </c>
      <c r="M228" s="16">
        <f t="shared" si="48"/>
        <v>3099.2</v>
      </c>
      <c r="N228" s="16">
        <f t="shared" si="49"/>
        <v>6177.6</v>
      </c>
      <c r="O228" s="16">
        <f t="shared" si="50"/>
        <v>41225.599999999999</v>
      </c>
      <c r="P228" s="16">
        <f t="shared" si="51"/>
        <v>6177.6</v>
      </c>
      <c r="Q228" s="24">
        <f t="shared" si="52"/>
        <v>4992</v>
      </c>
      <c r="R228" s="24">
        <f t="shared" si="53"/>
        <v>123656</v>
      </c>
      <c r="S228" s="16">
        <f t="shared" si="54"/>
        <v>210660.3244371718</v>
      </c>
      <c r="T228" s="16">
        <f t="shared" si="55"/>
        <v>208000</v>
      </c>
      <c r="AA228" s="26"/>
      <c r="AB228" s="26"/>
    </row>
    <row r="229" spans="1:35" x14ac:dyDescent="0.25">
      <c r="A229" s="2">
        <v>42</v>
      </c>
      <c r="B229" s="6" t="s">
        <v>494</v>
      </c>
      <c r="C229" s="4" t="s">
        <v>495</v>
      </c>
      <c r="D229" s="26">
        <v>9.40113290316628</v>
      </c>
      <c r="E229" s="26">
        <v>1.87128665124713</v>
      </c>
      <c r="F229" s="45">
        <v>832.86008113094431</v>
      </c>
      <c r="G229" s="12">
        <f t="shared" si="45"/>
        <v>11.27241955441341</v>
      </c>
      <c r="H229" s="12">
        <f t="shared" si="42"/>
        <v>83.286008113094439</v>
      </c>
      <c r="I229" s="13">
        <f t="shared" si="43"/>
        <v>112.7241955441341</v>
      </c>
      <c r="J229" s="4" t="str">
        <f t="shared" si="44"/>
        <v>Nei</v>
      </c>
      <c r="K229" s="37">
        <f t="shared" si="46"/>
        <v>1280</v>
      </c>
      <c r="L229" s="16">
        <f t="shared" si="47"/>
        <v>15727.279762317592</v>
      </c>
      <c r="M229" s="16">
        <f t="shared" si="48"/>
        <v>2149.8758574177259</v>
      </c>
      <c r="N229" s="16">
        <f t="shared" si="49"/>
        <v>4285.3230178058029</v>
      </c>
      <c r="O229" s="16">
        <f t="shared" si="50"/>
        <v>28597.677512764647</v>
      </c>
      <c r="P229" s="16">
        <f t="shared" si="51"/>
        <v>4285.3230178058029</v>
      </c>
      <c r="Q229" s="24">
        <f t="shared" si="52"/>
        <v>3462.8872871158001</v>
      </c>
      <c r="R229" s="24">
        <f t="shared" si="53"/>
        <v>85778.603841264296</v>
      </c>
      <c r="S229" s="16">
        <f t="shared" si="54"/>
        <v>144286.97029649167</v>
      </c>
      <c r="T229" s="16">
        <f t="shared" si="55"/>
        <v>144286.97029649167</v>
      </c>
      <c r="AA229" s="26"/>
      <c r="AB229" s="26"/>
    </row>
    <row r="230" spans="1:35" x14ac:dyDescent="0.25">
      <c r="A230" s="2">
        <v>42</v>
      </c>
      <c r="B230" s="6" t="s">
        <v>496</v>
      </c>
      <c r="C230" s="4" t="s">
        <v>497</v>
      </c>
      <c r="D230" s="26">
        <v>10.4662751834991</v>
      </c>
      <c r="E230" s="26">
        <v>2.24790063646698</v>
      </c>
      <c r="F230" s="45">
        <v>582.20010264837515</v>
      </c>
      <c r="G230" s="12">
        <f t="shared" si="45"/>
        <v>12.71417581996608</v>
      </c>
      <c r="H230" s="12">
        <f t="shared" si="42"/>
        <v>58.220010264837519</v>
      </c>
      <c r="I230" s="13">
        <f t="shared" si="43"/>
        <v>127.1417581996608</v>
      </c>
      <c r="J230" s="4" t="str">
        <f t="shared" si="44"/>
        <v>Nei</v>
      </c>
      <c r="K230" s="37">
        <f t="shared" si="46"/>
        <v>1280</v>
      </c>
      <c r="L230" s="16">
        <f t="shared" si="47"/>
        <v>17738.818104016675</v>
      </c>
      <c r="M230" s="16">
        <f t="shared" si="48"/>
        <v>2424.8476123839309</v>
      </c>
      <c r="N230" s="16">
        <f t="shared" si="49"/>
        <v>4833.421079718305</v>
      </c>
      <c r="O230" s="16">
        <f t="shared" si="50"/>
        <v>32255.355488221147</v>
      </c>
      <c r="P230" s="16">
        <f t="shared" si="51"/>
        <v>4833.421079718305</v>
      </c>
      <c r="Q230" s="24">
        <f t="shared" si="52"/>
        <v>3905.7948118935801</v>
      </c>
      <c r="R230" s="24">
        <f t="shared" si="53"/>
        <v>96749.792319613887</v>
      </c>
      <c r="S230" s="16">
        <f t="shared" si="54"/>
        <v>162741.45049556583</v>
      </c>
      <c r="T230" s="16">
        <f t="shared" si="55"/>
        <v>162741.45049556583</v>
      </c>
      <c r="AA230" s="26"/>
      <c r="AB230" s="26"/>
    </row>
    <row r="231" spans="1:35" x14ac:dyDescent="0.25">
      <c r="A231" s="2">
        <v>42</v>
      </c>
      <c r="B231" s="6" t="s">
        <v>498</v>
      </c>
      <c r="C231" s="4" t="s">
        <v>499</v>
      </c>
      <c r="D231" s="26">
        <v>3.1164512527492296</v>
      </c>
      <c r="E231" s="26">
        <v>2.7288524436068897</v>
      </c>
      <c r="F231" s="45">
        <v>543.97155105640832</v>
      </c>
      <c r="G231" s="12">
        <f t="shared" si="45"/>
        <v>5.8453036963561189</v>
      </c>
      <c r="H231" s="12">
        <f t="shared" si="42"/>
        <v>54.397155105640834</v>
      </c>
      <c r="I231" s="13">
        <f t="shared" si="43"/>
        <v>58.453036963561189</v>
      </c>
      <c r="J231" s="4" t="str">
        <f t="shared" si="44"/>
        <v>Nei</v>
      </c>
      <c r="K231" s="37">
        <f t="shared" si="46"/>
        <v>1280</v>
      </c>
      <c r="L231" s="16">
        <f t="shared" si="47"/>
        <v>8155.3677171560576</v>
      </c>
      <c r="M231" s="16">
        <f t="shared" si="48"/>
        <v>1114.816320969039</v>
      </c>
      <c r="N231" s="16">
        <f t="shared" si="49"/>
        <v>2222.1506532067424</v>
      </c>
      <c r="O231" s="16">
        <f t="shared" si="50"/>
        <v>14829.301665507619</v>
      </c>
      <c r="P231" s="16">
        <f t="shared" si="51"/>
        <v>2222.1506532067424</v>
      </c>
      <c r="Q231" s="24">
        <f t="shared" si="52"/>
        <v>1795.6772955206</v>
      </c>
      <c r="R231" s="24">
        <f t="shared" si="53"/>
        <v>44480.423007791527</v>
      </c>
      <c r="S231" s="16">
        <f t="shared" si="54"/>
        <v>74819.887313358326</v>
      </c>
      <c r="T231" s="16">
        <f t="shared" si="55"/>
        <v>74819.887313358326</v>
      </c>
      <c r="AA231" s="26"/>
      <c r="AB231" s="26"/>
    </row>
    <row r="232" spans="1:35" s="21" customFormat="1" ht="13" thickBot="1" x14ac:dyDescent="0.3">
      <c r="A232" s="2">
        <v>42</v>
      </c>
      <c r="B232" s="6" t="s">
        <v>500</v>
      </c>
      <c r="C232" s="4" t="s">
        <v>501</v>
      </c>
      <c r="D232" s="26">
        <v>14.016771810718101</v>
      </c>
      <c r="E232" s="26">
        <v>6.9062432560343794</v>
      </c>
      <c r="F232" s="45">
        <v>384.47791263602824</v>
      </c>
      <c r="G232" s="12">
        <f t="shared" si="45"/>
        <v>20.92301506675248</v>
      </c>
      <c r="H232" s="12">
        <f t="shared" si="42"/>
        <v>38.447791263602824</v>
      </c>
      <c r="I232" s="13">
        <f t="shared" si="43"/>
        <v>209.23015066752481</v>
      </c>
      <c r="J232" s="4" t="str">
        <f t="shared" si="44"/>
        <v>Nei</v>
      </c>
      <c r="K232" s="37">
        <f t="shared" si="46"/>
        <v>1040</v>
      </c>
      <c r="L232" s="16">
        <f t="shared" si="47"/>
        <v>23718.329879670611</v>
      </c>
      <c r="M232" s="16">
        <f t="shared" si="48"/>
        <v>3242.2304147439645</v>
      </c>
      <c r="N232" s="16">
        <f t="shared" si="49"/>
        <v>6462.7008938185063</v>
      </c>
      <c r="O232" s="16">
        <f t="shared" si="50"/>
        <v>43128.192496795549</v>
      </c>
      <c r="P232" s="16">
        <f t="shared" si="51"/>
        <v>6462.7008938185063</v>
      </c>
      <c r="Q232" s="24">
        <f t="shared" si="52"/>
        <v>5222.3845606614195</v>
      </c>
      <c r="R232" s="24">
        <f t="shared" si="53"/>
        <v>129362.81755471724</v>
      </c>
      <c r="S232" s="16">
        <f t="shared" si="54"/>
        <v>217599.3566942258</v>
      </c>
      <c r="T232" s="16">
        <f t="shared" si="55"/>
        <v>217599.3566942258</v>
      </c>
      <c r="U232"/>
      <c r="V232" s="26"/>
      <c r="W232" s="26"/>
      <c r="X232" s="33"/>
      <c r="Y232"/>
      <c r="Z232"/>
      <c r="AA232" s="26"/>
      <c r="AB232" s="26"/>
      <c r="AC232"/>
      <c r="AD232"/>
      <c r="AE232"/>
      <c r="AF232"/>
      <c r="AG232"/>
      <c r="AH232"/>
      <c r="AI232"/>
    </row>
    <row r="233" spans="1:35" x14ac:dyDescent="0.25">
      <c r="A233" s="2">
        <v>42</v>
      </c>
      <c r="B233" s="6" t="s">
        <v>502</v>
      </c>
      <c r="C233" s="4" t="s">
        <v>503</v>
      </c>
      <c r="D233" s="26">
        <v>9.9160230157643294</v>
      </c>
      <c r="E233" s="26">
        <v>2.1142939042357001</v>
      </c>
      <c r="F233" s="45">
        <v>823.28440417691047</v>
      </c>
      <c r="G233" s="12">
        <f t="shared" si="45"/>
        <v>12.030316920000029</v>
      </c>
      <c r="H233" s="12">
        <f t="shared" si="42"/>
        <v>82.328440417691056</v>
      </c>
      <c r="I233" s="13">
        <f t="shared" si="43"/>
        <v>120.3031692000003</v>
      </c>
      <c r="J233" s="4" t="str">
        <f t="shared" si="44"/>
        <v>Nei</v>
      </c>
      <c r="K233" s="37">
        <f t="shared" si="46"/>
        <v>1280</v>
      </c>
      <c r="L233" s="16">
        <f t="shared" si="47"/>
        <v>16784.698166784041</v>
      </c>
      <c r="M233" s="16">
        <f t="shared" si="48"/>
        <v>2294.4220429824059</v>
      </c>
      <c r="N233" s="16">
        <f t="shared" si="49"/>
        <v>4573.4452803072118</v>
      </c>
      <c r="O233" s="16">
        <f t="shared" si="50"/>
        <v>30520.432813363273</v>
      </c>
      <c r="P233" s="16">
        <f t="shared" si="51"/>
        <v>4573.4452803072118</v>
      </c>
      <c r="Q233" s="24">
        <f t="shared" si="52"/>
        <v>3695.7133578240091</v>
      </c>
      <c r="R233" s="24">
        <f t="shared" si="53"/>
        <v>91545.899634432237</v>
      </c>
      <c r="S233" s="16">
        <f t="shared" si="54"/>
        <v>153988.05657600038</v>
      </c>
      <c r="T233" s="16">
        <f t="shared" si="55"/>
        <v>153988.05657600038</v>
      </c>
      <c r="AA233" s="26"/>
      <c r="AB233" s="26"/>
    </row>
    <row r="234" spans="1:35" x14ac:dyDescent="0.25">
      <c r="A234" s="2">
        <v>42</v>
      </c>
      <c r="B234" s="6" t="s">
        <v>504</v>
      </c>
      <c r="C234" s="4" t="s">
        <v>505</v>
      </c>
      <c r="D234" s="26">
        <v>31.793024976009999</v>
      </c>
      <c r="E234" s="26">
        <v>9.2488066738538208</v>
      </c>
      <c r="F234" s="45">
        <v>642.80181259554695</v>
      </c>
      <c r="G234" s="12">
        <f t="shared" si="45"/>
        <v>41.041831649863823</v>
      </c>
      <c r="H234" s="12">
        <f t="shared" si="42"/>
        <v>64.280181259554695</v>
      </c>
      <c r="I234" s="13">
        <f t="shared" si="43"/>
        <v>410.41831649863821</v>
      </c>
      <c r="J234" s="4" t="str">
        <f t="shared" si="44"/>
        <v>Nei</v>
      </c>
      <c r="K234" s="37">
        <f t="shared" si="46"/>
        <v>1040</v>
      </c>
      <c r="L234" s="16">
        <f t="shared" si="47"/>
        <v>46525.020358285627</v>
      </c>
      <c r="M234" s="16">
        <f t="shared" si="48"/>
        <v>6359.8422324628982</v>
      </c>
      <c r="N234" s="16">
        <f t="shared" si="49"/>
        <v>12677.000960009938</v>
      </c>
      <c r="O234" s="16">
        <f t="shared" si="50"/>
        <v>84598.706743231291</v>
      </c>
      <c r="P234" s="16">
        <f t="shared" si="51"/>
        <v>12677.000960009938</v>
      </c>
      <c r="Q234" s="24">
        <f t="shared" si="52"/>
        <v>10244.04117980601</v>
      </c>
      <c r="R234" s="24">
        <f t="shared" si="53"/>
        <v>253753.43672477806</v>
      </c>
      <c r="S234" s="16">
        <f t="shared" si="54"/>
        <v>426835.04915858374</v>
      </c>
      <c r="T234" s="16">
        <f t="shared" si="55"/>
        <v>426835.04915858374</v>
      </c>
      <c r="AA234" s="26"/>
      <c r="AB234" s="26"/>
    </row>
    <row r="235" spans="1:35" x14ac:dyDescent="0.25">
      <c r="A235" s="2">
        <v>42</v>
      </c>
      <c r="B235" s="6" t="s">
        <v>506</v>
      </c>
      <c r="C235" s="4" t="s">
        <v>507</v>
      </c>
      <c r="D235" s="26">
        <v>15.6757824491667</v>
      </c>
      <c r="E235" s="26">
        <v>2.0641947664955</v>
      </c>
      <c r="F235" s="45">
        <v>461.3253310210207</v>
      </c>
      <c r="G235" s="12">
        <f t="shared" si="45"/>
        <v>17.739977215662201</v>
      </c>
      <c r="H235" s="12">
        <f t="shared" si="42"/>
        <v>46.132533102102073</v>
      </c>
      <c r="I235" s="13">
        <f t="shared" si="43"/>
        <v>177.39977215662202</v>
      </c>
      <c r="J235" s="4" t="str">
        <f t="shared" si="44"/>
        <v>Nei</v>
      </c>
      <c r="K235" s="37">
        <f t="shared" si="46"/>
        <v>1280</v>
      </c>
      <c r="L235" s="16">
        <f t="shared" si="47"/>
        <v>22672</v>
      </c>
      <c r="M235" s="16">
        <f t="shared" si="48"/>
        <v>3099.2</v>
      </c>
      <c r="N235" s="16">
        <f t="shared" si="49"/>
        <v>6177.6</v>
      </c>
      <c r="O235" s="16">
        <f t="shared" si="50"/>
        <v>41225.599999999999</v>
      </c>
      <c r="P235" s="16">
        <f t="shared" si="51"/>
        <v>6177.6</v>
      </c>
      <c r="Q235" s="24">
        <f t="shared" si="52"/>
        <v>4992</v>
      </c>
      <c r="R235" s="24">
        <f t="shared" si="53"/>
        <v>123656</v>
      </c>
      <c r="S235" s="16">
        <f t="shared" si="54"/>
        <v>227071.70836047619</v>
      </c>
      <c r="T235" s="16">
        <f t="shared" si="55"/>
        <v>208000</v>
      </c>
      <c r="AA235" s="26"/>
      <c r="AB235" s="26"/>
    </row>
    <row r="236" spans="1:35" x14ac:dyDescent="0.25">
      <c r="A236" s="2">
        <v>42</v>
      </c>
      <c r="B236" s="6" t="s">
        <v>508</v>
      </c>
      <c r="C236" s="4" t="s">
        <v>509</v>
      </c>
      <c r="D236" s="26">
        <v>27.6042818007042</v>
      </c>
      <c r="E236" s="26">
        <v>5.6957984525366694</v>
      </c>
      <c r="F236" s="45">
        <v>963.21486712419221</v>
      </c>
      <c r="G236" s="12">
        <f t="shared" si="45"/>
        <v>33.300080253240871</v>
      </c>
      <c r="H236" s="12">
        <f t="shared" si="42"/>
        <v>96.32148671241923</v>
      </c>
      <c r="I236" s="13">
        <f t="shared" si="43"/>
        <v>333.00080253240873</v>
      </c>
      <c r="J236" s="4" t="str">
        <f t="shared" si="44"/>
        <v>Nei</v>
      </c>
      <c r="K236" s="37">
        <f t="shared" si="46"/>
        <v>1040</v>
      </c>
      <c r="L236" s="16">
        <f t="shared" si="47"/>
        <v>37748.970975073855</v>
      </c>
      <c r="M236" s="16">
        <f t="shared" si="48"/>
        <v>5160.1804360422057</v>
      </c>
      <c r="N236" s="16">
        <f t="shared" si="49"/>
        <v>10285.728788621042</v>
      </c>
      <c r="O236" s="16">
        <f t="shared" si="50"/>
        <v>68640.78942440034</v>
      </c>
      <c r="P236" s="16">
        <f t="shared" si="51"/>
        <v>10285.728788621042</v>
      </c>
      <c r="Q236" s="24">
        <f t="shared" si="52"/>
        <v>8311.7000312089222</v>
      </c>
      <c r="R236" s="24">
        <f t="shared" si="53"/>
        <v>205887.73618973768</v>
      </c>
      <c r="S236" s="16">
        <f t="shared" si="54"/>
        <v>346320.83463370509</v>
      </c>
      <c r="T236" s="16">
        <f t="shared" si="55"/>
        <v>346320.83463370509</v>
      </c>
      <c r="AA236" s="26"/>
      <c r="AB236" s="26"/>
    </row>
    <row r="237" spans="1:35" ht="13" thickBot="1" x14ac:dyDescent="0.3">
      <c r="A237" s="49">
        <v>42</v>
      </c>
      <c r="B237" s="18" t="s">
        <v>510</v>
      </c>
      <c r="C237" s="10" t="s">
        <v>511</v>
      </c>
      <c r="D237" s="26">
        <v>13.526322941652198</v>
      </c>
      <c r="E237" s="26">
        <v>4.5640730112329901</v>
      </c>
      <c r="F237" s="48">
        <v>1407.9565816206289</v>
      </c>
      <c r="G237" s="19">
        <f t="shared" si="45"/>
        <v>18.090395952885189</v>
      </c>
      <c r="H237" s="19">
        <f t="shared" si="42"/>
        <v>140.79565816206289</v>
      </c>
      <c r="I237" s="20">
        <f t="shared" si="43"/>
        <v>180.90395952885189</v>
      </c>
      <c r="J237" s="10" t="str">
        <f t="shared" si="44"/>
        <v>Nei</v>
      </c>
      <c r="K237" s="37">
        <f t="shared" si="46"/>
        <v>1280</v>
      </c>
      <c r="L237" s="16">
        <f t="shared" si="47"/>
        <v>22672</v>
      </c>
      <c r="M237" s="16">
        <f t="shared" si="48"/>
        <v>3099.2</v>
      </c>
      <c r="N237" s="16">
        <f t="shared" si="49"/>
        <v>6177.6</v>
      </c>
      <c r="O237" s="16">
        <f t="shared" si="50"/>
        <v>41225.599999999999</v>
      </c>
      <c r="P237" s="16">
        <f t="shared" si="51"/>
        <v>6177.6</v>
      </c>
      <c r="Q237" s="24">
        <f t="shared" si="52"/>
        <v>4992</v>
      </c>
      <c r="R237" s="24">
        <f t="shared" si="53"/>
        <v>123656</v>
      </c>
      <c r="S237" s="16">
        <f t="shared" si="54"/>
        <v>231557.0681969304</v>
      </c>
      <c r="T237" s="16">
        <f t="shared" si="55"/>
        <v>208000</v>
      </c>
      <c r="AA237" s="26"/>
      <c r="AB237" s="26"/>
    </row>
    <row r="238" spans="1:35" x14ac:dyDescent="0.25">
      <c r="A238" s="2">
        <v>46</v>
      </c>
      <c r="B238" s="50" t="s">
        <v>512</v>
      </c>
      <c r="C238" s="5" t="s">
        <v>513</v>
      </c>
      <c r="D238" s="26">
        <v>31.149129057538598</v>
      </c>
      <c r="E238" s="26">
        <v>71.1112829060135</v>
      </c>
      <c r="F238" s="47">
        <v>464.71465066747294</v>
      </c>
      <c r="G238" s="14">
        <f t="shared" si="45"/>
        <v>102.2604119635521</v>
      </c>
      <c r="H238" s="14">
        <f t="shared" si="42"/>
        <v>46.471465066747299</v>
      </c>
      <c r="I238" s="15">
        <f t="shared" si="43"/>
        <v>464.71465066747294</v>
      </c>
      <c r="J238" s="5" t="str">
        <f t="shared" si="44"/>
        <v>JA</v>
      </c>
      <c r="K238" s="37">
        <f t="shared" si="46"/>
        <v>1040</v>
      </c>
      <c r="L238" s="16">
        <f t="shared" si="47"/>
        <v>52680.052799664729</v>
      </c>
      <c r="M238" s="16">
        <f t="shared" si="48"/>
        <v>7201.2182267431608</v>
      </c>
      <c r="N238" s="16">
        <f t="shared" si="49"/>
        <v>14354.106129816904</v>
      </c>
      <c r="O238" s="16">
        <f t="shared" si="50"/>
        <v>95790.701512784857</v>
      </c>
      <c r="P238" s="16">
        <f t="shared" si="51"/>
        <v>14354.106129816904</v>
      </c>
      <c r="Q238" s="24">
        <f t="shared" si="52"/>
        <v>11599.277680660125</v>
      </c>
      <c r="R238" s="24">
        <f t="shared" si="53"/>
        <v>287323.7742146852</v>
      </c>
      <c r="S238" s="16">
        <f t="shared" si="54"/>
        <v>483303.23669417185</v>
      </c>
      <c r="T238" s="16">
        <f t="shared" si="55"/>
        <v>483303.23669417185</v>
      </c>
      <c r="AA238" s="26"/>
      <c r="AB238" s="26"/>
    </row>
    <row r="239" spans="1:35" x14ac:dyDescent="0.25">
      <c r="A239" s="2">
        <v>46</v>
      </c>
      <c r="B239" s="6" t="s">
        <v>514</v>
      </c>
      <c r="C239" s="4" t="s">
        <v>515</v>
      </c>
      <c r="D239" s="26">
        <v>30.157153723459402</v>
      </c>
      <c r="E239" s="26">
        <v>11.095700313022901</v>
      </c>
      <c r="F239" s="45">
        <v>521.57425234363234</v>
      </c>
      <c r="G239" s="12">
        <f t="shared" si="45"/>
        <v>41.252854036482304</v>
      </c>
      <c r="H239" s="12">
        <f t="shared" si="42"/>
        <v>52.157425234363238</v>
      </c>
      <c r="I239" s="13">
        <f t="shared" si="43"/>
        <v>412.52854036482302</v>
      </c>
      <c r="J239" s="4" t="str">
        <f t="shared" si="44"/>
        <v>Nei</v>
      </c>
      <c r="K239" s="37">
        <f t="shared" si="46"/>
        <v>1040</v>
      </c>
      <c r="L239" s="16">
        <f t="shared" si="47"/>
        <v>46764.235335756341</v>
      </c>
      <c r="M239" s="16">
        <f t="shared" si="48"/>
        <v>6392.5422614932977</v>
      </c>
      <c r="N239" s="16">
        <f t="shared" si="49"/>
        <v>12742.181554788654</v>
      </c>
      <c r="O239" s="16">
        <f t="shared" si="50"/>
        <v>85033.682968320238</v>
      </c>
      <c r="P239" s="16">
        <f t="shared" si="51"/>
        <v>12742.181554788654</v>
      </c>
      <c r="Q239" s="24">
        <f t="shared" si="52"/>
        <v>10296.712367505983</v>
      </c>
      <c r="R239" s="24">
        <f t="shared" si="53"/>
        <v>255058.1459367628</v>
      </c>
      <c r="S239" s="16">
        <f t="shared" si="54"/>
        <v>429029.68197941594</v>
      </c>
      <c r="T239" s="16">
        <f t="shared" si="55"/>
        <v>429029.68197941594</v>
      </c>
      <c r="AA239" s="26"/>
      <c r="AB239" s="26"/>
    </row>
    <row r="240" spans="1:35" x14ac:dyDescent="0.25">
      <c r="A240" s="2">
        <v>46</v>
      </c>
      <c r="B240" s="6" t="s">
        <v>516</v>
      </c>
      <c r="C240" s="4" t="s">
        <v>517</v>
      </c>
      <c r="D240" s="26">
        <v>30.751685601006002</v>
      </c>
      <c r="E240" s="26">
        <v>4.8638208416920605</v>
      </c>
      <c r="F240" s="45">
        <v>397.59549666431218</v>
      </c>
      <c r="G240" s="12">
        <f t="shared" si="45"/>
        <v>35.615506442698063</v>
      </c>
      <c r="H240" s="12">
        <f t="shared" si="42"/>
        <v>39.759549666431219</v>
      </c>
      <c r="I240" s="13">
        <f t="shared" si="43"/>
        <v>356.15506442698063</v>
      </c>
      <c r="J240" s="4" t="str">
        <f t="shared" si="44"/>
        <v>Nei</v>
      </c>
      <c r="K240" s="37">
        <f t="shared" si="46"/>
        <v>1040</v>
      </c>
      <c r="L240" s="16">
        <f t="shared" si="47"/>
        <v>40373.738103442527</v>
      </c>
      <c r="M240" s="16">
        <f t="shared" si="48"/>
        <v>5518.9788783604918</v>
      </c>
      <c r="N240" s="16">
        <f t="shared" si="49"/>
        <v>11000.917630020578</v>
      </c>
      <c r="O240" s="16">
        <f t="shared" si="50"/>
        <v>73413.531120204658</v>
      </c>
      <c r="P240" s="16">
        <f t="shared" si="51"/>
        <v>11000.917630020578</v>
      </c>
      <c r="Q240" s="24">
        <f t="shared" si="52"/>
        <v>8889.6304080974369</v>
      </c>
      <c r="R240" s="24">
        <f t="shared" si="53"/>
        <v>220203.55323391361</v>
      </c>
      <c r="S240" s="16">
        <f t="shared" si="54"/>
        <v>370401.26700405986</v>
      </c>
      <c r="T240" s="16">
        <f t="shared" si="55"/>
        <v>370401.26700405986</v>
      </c>
      <c r="AA240" s="26"/>
      <c r="AB240" s="26"/>
    </row>
    <row r="241" spans="1:28" x14ac:dyDescent="0.25">
      <c r="A241" s="2">
        <v>46</v>
      </c>
      <c r="B241" s="6" t="s">
        <v>518</v>
      </c>
      <c r="C241" s="4" t="s">
        <v>519</v>
      </c>
      <c r="D241" s="26">
        <v>30.1899980523336</v>
      </c>
      <c r="E241" s="26">
        <v>5.6035280114203898</v>
      </c>
      <c r="F241" s="45">
        <v>246.15290877227818</v>
      </c>
      <c r="G241" s="12">
        <f t="shared" si="45"/>
        <v>35.793526063753987</v>
      </c>
      <c r="H241" s="12">
        <f t="shared" si="42"/>
        <v>24.615290877227821</v>
      </c>
      <c r="I241" s="13">
        <f t="shared" si="43"/>
        <v>246.15290877227818</v>
      </c>
      <c r="J241" s="4" t="str">
        <f t="shared" si="44"/>
        <v>JA</v>
      </c>
      <c r="K241" s="37">
        <f t="shared" si="46"/>
        <v>1040</v>
      </c>
      <c r="L241" s="16">
        <f t="shared" si="47"/>
        <v>27903.893738425453</v>
      </c>
      <c r="M241" s="16">
        <f t="shared" si="48"/>
        <v>3814.3854743352226</v>
      </c>
      <c r="N241" s="16">
        <f t="shared" si="49"/>
        <v>7603.1710461581279</v>
      </c>
      <c r="O241" s="16">
        <f t="shared" si="50"/>
        <v>50739.00677941215</v>
      </c>
      <c r="P241" s="16">
        <f t="shared" si="51"/>
        <v>7603.1710461581279</v>
      </c>
      <c r="Q241" s="24">
        <f t="shared" si="52"/>
        <v>6143.9766029560633</v>
      </c>
      <c r="R241" s="24">
        <f t="shared" si="53"/>
        <v>152191.42043572414</v>
      </c>
      <c r="S241" s="16">
        <f t="shared" si="54"/>
        <v>255999.0251231693</v>
      </c>
      <c r="T241" s="16">
        <f t="shared" si="55"/>
        <v>255999.0251231693</v>
      </c>
      <c r="AA241" s="26"/>
      <c r="AB241" s="26"/>
    </row>
    <row r="242" spans="1:28" x14ac:dyDescent="0.25">
      <c r="A242" s="2">
        <v>46</v>
      </c>
      <c r="B242" s="6" t="s">
        <v>520</v>
      </c>
      <c r="C242" s="4" t="s">
        <v>521</v>
      </c>
      <c r="D242" s="26">
        <v>16.777391801501299</v>
      </c>
      <c r="E242" s="26">
        <v>8.3872197429527002</v>
      </c>
      <c r="F242" s="45">
        <v>246.57498326382256</v>
      </c>
      <c r="G242" s="12">
        <f t="shared" si="45"/>
        <v>25.164611544453997</v>
      </c>
      <c r="H242" s="12">
        <f t="shared" si="42"/>
        <v>24.657498326382257</v>
      </c>
      <c r="I242" s="13">
        <f t="shared" si="43"/>
        <v>246.57498326382256</v>
      </c>
      <c r="J242" s="4" t="str">
        <f t="shared" si="44"/>
        <v>JA</v>
      </c>
      <c r="K242" s="37">
        <f t="shared" si="46"/>
        <v>1040</v>
      </c>
      <c r="L242" s="16">
        <f t="shared" si="47"/>
        <v>27951.740102786927</v>
      </c>
      <c r="M242" s="16">
        <f t="shared" si="48"/>
        <v>3820.9259406561946</v>
      </c>
      <c r="N242" s="16">
        <f t="shared" si="49"/>
        <v>7616.2080830529512</v>
      </c>
      <c r="O242" s="16">
        <f t="shared" si="50"/>
        <v>50826.008150205213</v>
      </c>
      <c r="P242" s="16">
        <f t="shared" si="51"/>
        <v>7616.2080830529512</v>
      </c>
      <c r="Q242" s="24">
        <f t="shared" si="52"/>
        <v>6154.5115822650114</v>
      </c>
      <c r="R242" s="24">
        <f t="shared" si="53"/>
        <v>152452.38065235622</v>
      </c>
      <c r="S242" s="16">
        <f t="shared" si="54"/>
        <v>256437.98259437547</v>
      </c>
      <c r="T242" s="16">
        <f t="shared" si="55"/>
        <v>256437.98259437547</v>
      </c>
      <c r="AA242" s="26"/>
      <c r="AB242" s="26"/>
    </row>
    <row r="243" spans="1:28" x14ac:dyDescent="0.25">
      <c r="A243" s="2">
        <v>46</v>
      </c>
      <c r="B243" s="6" t="s">
        <v>522</v>
      </c>
      <c r="C243" s="4" t="s">
        <v>523</v>
      </c>
      <c r="D243" s="26">
        <v>8.2374172607461098</v>
      </c>
      <c r="E243" s="26">
        <v>9.2782824719581303</v>
      </c>
      <c r="F243" s="45">
        <v>143.73241365767299</v>
      </c>
      <c r="G243" s="12">
        <f t="shared" si="45"/>
        <v>17.515699732704242</v>
      </c>
      <c r="H243" s="12">
        <f t="shared" si="42"/>
        <v>14.373241365767299</v>
      </c>
      <c r="I243" s="13">
        <f t="shared" si="43"/>
        <v>143.73241365767299</v>
      </c>
      <c r="J243" s="4" t="str">
        <f t="shared" si="44"/>
        <v>JA</v>
      </c>
      <c r="K243" s="37">
        <f t="shared" si="46"/>
        <v>1280</v>
      </c>
      <c r="L243" s="16">
        <f t="shared" si="47"/>
        <v>20053.546353518534</v>
      </c>
      <c r="M243" s="16">
        <f t="shared" si="48"/>
        <v>2741.2645932791393</v>
      </c>
      <c r="N243" s="16">
        <f t="shared" si="49"/>
        <v>5464.1314376100963</v>
      </c>
      <c r="O243" s="16">
        <f t="shared" si="50"/>
        <v>36464.338415297003</v>
      </c>
      <c r="P243" s="16">
        <f t="shared" si="51"/>
        <v>5464.1314376100963</v>
      </c>
      <c r="Q243" s="24">
        <f t="shared" si="52"/>
        <v>4415.4597475637147</v>
      </c>
      <c r="R243" s="24">
        <f t="shared" si="53"/>
        <v>109374.61749694284</v>
      </c>
      <c r="S243" s="16">
        <f t="shared" si="54"/>
        <v>183977.48948182142</v>
      </c>
      <c r="T243" s="16">
        <f t="shared" si="55"/>
        <v>183977.48948182142</v>
      </c>
      <c r="AA243" s="26"/>
      <c r="AB243" s="26"/>
    </row>
    <row r="244" spans="1:28" x14ac:dyDescent="0.25">
      <c r="A244" s="2">
        <v>46</v>
      </c>
      <c r="B244" s="6" t="s">
        <v>524</v>
      </c>
      <c r="C244" s="4" t="s">
        <v>525</v>
      </c>
      <c r="D244" s="26">
        <v>9.0377003062218293</v>
      </c>
      <c r="E244" s="26">
        <v>2.3866116342680801</v>
      </c>
      <c r="F244" s="45">
        <v>142.46107337761183</v>
      </c>
      <c r="G244" s="12">
        <f t="shared" si="45"/>
        <v>11.424311940489909</v>
      </c>
      <c r="H244" s="12">
        <f t="shared" si="42"/>
        <v>14.246107337761183</v>
      </c>
      <c r="I244" s="13">
        <f t="shared" si="43"/>
        <v>114.24311940489909</v>
      </c>
      <c r="J244" s="4" t="str">
        <f t="shared" si="44"/>
        <v>Nei</v>
      </c>
      <c r="K244" s="37">
        <f t="shared" si="46"/>
        <v>1280</v>
      </c>
      <c r="L244" s="16">
        <f t="shared" si="47"/>
        <v>15939.200019371519</v>
      </c>
      <c r="M244" s="16">
        <f t="shared" si="48"/>
        <v>2178.8447732902355</v>
      </c>
      <c r="N244" s="16">
        <f t="shared" si="49"/>
        <v>4343.0664272966433</v>
      </c>
      <c r="O244" s="16">
        <f t="shared" si="50"/>
        <v>28983.022420545276</v>
      </c>
      <c r="P244" s="16">
        <f t="shared" si="51"/>
        <v>4343.0664272966433</v>
      </c>
      <c r="Q244" s="24">
        <f t="shared" si="52"/>
        <v>3509.5486281184999</v>
      </c>
      <c r="R244" s="24">
        <f t="shared" si="53"/>
        <v>86934.444142352018</v>
      </c>
      <c r="S244" s="16">
        <f t="shared" si="54"/>
        <v>146231.19283827083</v>
      </c>
      <c r="T244" s="16">
        <f t="shared" si="55"/>
        <v>146231.19283827083</v>
      </c>
      <c r="AA244" s="26"/>
      <c r="AB244" s="26"/>
    </row>
    <row r="245" spans="1:28" x14ac:dyDescent="0.25">
      <c r="A245" s="2">
        <v>46</v>
      </c>
      <c r="B245" s="6" t="s">
        <v>526</v>
      </c>
      <c r="C245" s="4" t="s">
        <v>527</v>
      </c>
      <c r="D245" s="26">
        <v>14.2083839069424</v>
      </c>
      <c r="E245" s="26">
        <v>3.4151006459901199</v>
      </c>
      <c r="F245" s="45">
        <v>255.11501263783805</v>
      </c>
      <c r="G245" s="12">
        <f t="shared" si="45"/>
        <v>17.623484552932521</v>
      </c>
      <c r="H245" s="12">
        <f t="shared" si="42"/>
        <v>25.511501263783806</v>
      </c>
      <c r="I245" s="13">
        <f t="shared" si="43"/>
        <v>176.23484552932521</v>
      </c>
      <c r="J245" s="4" t="str">
        <f t="shared" si="44"/>
        <v>Nei</v>
      </c>
      <c r="K245" s="37">
        <f t="shared" si="46"/>
        <v>1280</v>
      </c>
      <c r="L245" s="16">
        <f t="shared" si="47"/>
        <v>22672</v>
      </c>
      <c r="M245" s="16">
        <f t="shared" si="48"/>
        <v>3099.2</v>
      </c>
      <c r="N245" s="16">
        <f t="shared" si="49"/>
        <v>6177.6</v>
      </c>
      <c r="O245" s="16">
        <f t="shared" si="50"/>
        <v>41225.599999999999</v>
      </c>
      <c r="P245" s="16">
        <f t="shared" si="51"/>
        <v>6177.6</v>
      </c>
      <c r="Q245" s="24">
        <f t="shared" si="52"/>
        <v>4992</v>
      </c>
      <c r="R245" s="24">
        <f t="shared" si="53"/>
        <v>123656</v>
      </c>
      <c r="S245" s="16">
        <f t="shared" si="54"/>
        <v>225580.60227753627</v>
      </c>
      <c r="T245" s="16">
        <f t="shared" si="55"/>
        <v>208000</v>
      </c>
      <c r="AA245" s="26"/>
      <c r="AB245" s="26"/>
    </row>
    <row r="246" spans="1:28" x14ac:dyDescent="0.25">
      <c r="A246" s="2">
        <v>46</v>
      </c>
      <c r="B246" s="6" t="s">
        <v>528</v>
      </c>
      <c r="C246" s="4" t="s">
        <v>529</v>
      </c>
      <c r="D246" s="26">
        <v>46.0413653268578</v>
      </c>
      <c r="E246" s="26">
        <v>11.106770907955401</v>
      </c>
      <c r="F246" s="45">
        <v>558.46147688381927</v>
      </c>
      <c r="G246" s="12">
        <f t="shared" si="45"/>
        <v>57.148136234813201</v>
      </c>
      <c r="H246" s="12">
        <f t="shared" si="42"/>
        <v>55.846147688381933</v>
      </c>
      <c r="I246" s="13">
        <f t="shared" si="43"/>
        <v>558.46147688381927</v>
      </c>
      <c r="J246" s="4" t="str">
        <f t="shared" si="44"/>
        <v>JA</v>
      </c>
      <c r="K246" s="37">
        <f t="shared" si="46"/>
        <v>1040</v>
      </c>
      <c r="L246" s="16">
        <f t="shared" si="47"/>
        <v>63307.193019549755</v>
      </c>
      <c r="M246" s="16">
        <f t="shared" si="48"/>
        <v>8653.9190457916648</v>
      </c>
      <c r="N246" s="16">
        <f t="shared" si="49"/>
        <v>17249.758097987411</v>
      </c>
      <c r="O246" s="16">
        <f t="shared" si="50"/>
        <v>115114.5473071079</v>
      </c>
      <c r="P246" s="16">
        <f t="shared" si="51"/>
        <v>17249.758097987411</v>
      </c>
      <c r="Q246" s="24">
        <f t="shared" si="52"/>
        <v>13939.19846302013</v>
      </c>
      <c r="R246" s="24">
        <f t="shared" si="53"/>
        <v>345285.56192772783</v>
      </c>
      <c r="S246" s="16">
        <f t="shared" si="54"/>
        <v>580799.93595917209</v>
      </c>
      <c r="T246" s="16">
        <f t="shared" si="55"/>
        <v>580799.93595917209</v>
      </c>
      <c r="AA246" s="26"/>
      <c r="AB246" s="26"/>
    </row>
    <row r="247" spans="1:28" x14ac:dyDescent="0.25">
      <c r="A247" s="2">
        <v>46</v>
      </c>
      <c r="B247" s="6" t="s">
        <v>530</v>
      </c>
      <c r="C247" s="4" t="s">
        <v>531</v>
      </c>
      <c r="D247" s="26">
        <v>26.858358451264898</v>
      </c>
      <c r="E247" s="26">
        <v>7.6947118828679395</v>
      </c>
      <c r="F247" s="45">
        <v>731.51799817709207</v>
      </c>
      <c r="G247" s="12">
        <f t="shared" si="45"/>
        <v>34.55307033413284</v>
      </c>
      <c r="H247" s="12">
        <f t="shared" si="42"/>
        <v>73.151799817709204</v>
      </c>
      <c r="I247" s="13">
        <f t="shared" si="43"/>
        <v>345.53070334132838</v>
      </c>
      <c r="J247" s="4" t="str">
        <f t="shared" si="44"/>
        <v>Nei</v>
      </c>
      <c r="K247" s="37">
        <f t="shared" si="46"/>
        <v>1040</v>
      </c>
      <c r="L247" s="16">
        <f t="shared" si="47"/>
        <v>39169.360530772989</v>
      </c>
      <c r="M247" s="16">
        <f t="shared" si="48"/>
        <v>5354.3437789772252</v>
      </c>
      <c r="N247" s="16">
        <f t="shared" si="49"/>
        <v>10672.752364806953</v>
      </c>
      <c r="O247" s="16">
        <f t="shared" si="50"/>
        <v>71223.552818341341</v>
      </c>
      <c r="P247" s="16">
        <f t="shared" si="51"/>
        <v>10672.752364806953</v>
      </c>
      <c r="Q247" s="24">
        <f t="shared" si="52"/>
        <v>8624.4463553995574</v>
      </c>
      <c r="R247" s="24">
        <f t="shared" si="53"/>
        <v>213634.72326187653</v>
      </c>
      <c r="S247" s="16">
        <f t="shared" si="54"/>
        <v>359351.93147498154</v>
      </c>
      <c r="T247" s="16">
        <f t="shared" si="55"/>
        <v>359351.93147498154</v>
      </c>
      <c r="AA247" s="26"/>
      <c r="AB247" s="26"/>
    </row>
    <row r="248" spans="1:28" x14ac:dyDescent="0.25">
      <c r="A248" s="2">
        <v>46</v>
      </c>
      <c r="B248" s="6" t="s">
        <v>532</v>
      </c>
      <c r="C248" s="4" t="s">
        <v>533</v>
      </c>
      <c r="D248" s="26">
        <v>4.5234943849321505</v>
      </c>
      <c r="E248" s="26">
        <v>1.5422673037296899</v>
      </c>
      <c r="F248" s="45">
        <v>208.98292550356257</v>
      </c>
      <c r="G248" s="12">
        <f t="shared" si="45"/>
        <v>6.0657616886618406</v>
      </c>
      <c r="H248" s="12">
        <f t="shared" si="42"/>
        <v>20.89829255035626</v>
      </c>
      <c r="I248" s="13">
        <f t="shared" si="43"/>
        <v>60.657616886618406</v>
      </c>
      <c r="J248" s="4" t="str">
        <f t="shared" si="44"/>
        <v>Nei</v>
      </c>
      <c r="K248" s="37">
        <f t="shared" si="46"/>
        <v>1280</v>
      </c>
      <c r="L248" s="16">
        <f t="shared" si="47"/>
        <v>8462.9507080210005</v>
      </c>
      <c r="M248" s="16">
        <f t="shared" si="48"/>
        <v>1156.8620692615862</v>
      </c>
      <c r="N248" s="16">
        <f t="shared" si="49"/>
        <v>2305.9599635616855</v>
      </c>
      <c r="O248" s="16">
        <f t="shared" si="50"/>
        <v>15388.594773667543</v>
      </c>
      <c r="P248" s="16">
        <f t="shared" si="51"/>
        <v>2305.9599635616855</v>
      </c>
      <c r="Q248" s="24">
        <f t="shared" si="52"/>
        <v>1863.4019907569175</v>
      </c>
      <c r="R248" s="24">
        <f t="shared" si="53"/>
        <v>46158.020146041141</v>
      </c>
      <c r="S248" s="16">
        <f t="shared" si="54"/>
        <v>77641.749614871558</v>
      </c>
      <c r="T248" s="16">
        <f t="shared" si="55"/>
        <v>77641.749614871558</v>
      </c>
      <c r="AA248" s="26"/>
      <c r="AB248" s="26"/>
    </row>
    <row r="249" spans="1:28" x14ac:dyDescent="0.25">
      <c r="A249" s="2">
        <v>46</v>
      </c>
      <c r="B249" s="6" t="s">
        <v>534</v>
      </c>
      <c r="C249" s="4" t="s">
        <v>535</v>
      </c>
      <c r="D249" s="26">
        <v>7.27859690270268</v>
      </c>
      <c r="E249" s="26">
        <v>1.05361309735798</v>
      </c>
      <c r="F249" s="45">
        <v>155.61055171865365</v>
      </c>
      <c r="G249" s="12">
        <f t="shared" si="45"/>
        <v>8.3322100000606607</v>
      </c>
      <c r="H249" s="12">
        <f t="shared" si="42"/>
        <v>15.561055171865366</v>
      </c>
      <c r="I249" s="13">
        <f t="shared" si="43"/>
        <v>83.322100000606611</v>
      </c>
      <c r="J249" s="4" t="str">
        <f t="shared" si="44"/>
        <v>Nei</v>
      </c>
      <c r="K249" s="37">
        <f t="shared" si="46"/>
        <v>1280</v>
      </c>
      <c r="L249" s="16">
        <f t="shared" si="47"/>
        <v>11625.099392084634</v>
      </c>
      <c r="M249" s="16">
        <f t="shared" si="48"/>
        <v>1589.1190912115692</v>
      </c>
      <c r="N249" s="16">
        <f t="shared" si="49"/>
        <v>3167.572953623061</v>
      </c>
      <c r="O249" s="16">
        <f t="shared" si="50"/>
        <v>21138.483481753894</v>
      </c>
      <c r="P249" s="16">
        <f t="shared" si="51"/>
        <v>3167.572953623061</v>
      </c>
      <c r="Q249" s="24">
        <f t="shared" si="52"/>
        <v>2559.6549120186351</v>
      </c>
      <c r="R249" s="24">
        <f t="shared" si="53"/>
        <v>63404.785216461612</v>
      </c>
      <c r="S249" s="16">
        <f t="shared" si="54"/>
        <v>106652.28800077646</v>
      </c>
      <c r="T249" s="16">
        <f t="shared" si="55"/>
        <v>106652.28800077646</v>
      </c>
      <c r="AA249" s="26"/>
      <c r="AB249" s="26"/>
    </row>
    <row r="250" spans="1:28" x14ac:dyDescent="0.25">
      <c r="A250" s="2">
        <v>46</v>
      </c>
      <c r="B250" s="6" t="s">
        <v>536</v>
      </c>
      <c r="C250" s="4" t="s">
        <v>537</v>
      </c>
      <c r="D250" s="26">
        <v>64.344978674881602</v>
      </c>
      <c r="E250" s="26">
        <v>12.0330678680043</v>
      </c>
      <c r="F250" s="45">
        <v>1275.3215535353315</v>
      </c>
      <c r="G250" s="12">
        <f t="shared" si="45"/>
        <v>76.378046542885897</v>
      </c>
      <c r="H250" s="12">
        <f t="shared" si="42"/>
        <v>127.53215535353316</v>
      </c>
      <c r="I250" s="13">
        <f t="shared" si="43"/>
        <v>763.78046542885897</v>
      </c>
      <c r="J250" s="4" t="str">
        <f t="shared" si="44"/>
        <v>Nei</v>
      </c>
      <c r="K250" s="37">
        <f t="shared" si="46"/>
        <v>1040</v>
      </c>
      <c r="L250" s="16">
        <f t="shared" si="47"/>
        <v>86582.153561015453</v>
      </c>
      <c r="M250" s="16">
        <f t="shared" si="48"/>
        <v>11835.542092285597</v>
      </c>
      <c r="N250" s="16">
        <f t="shared" si="49"/>
        <v>23591.651016166594</v>
      </c>
      <c r="O250" s="16">
        <f t="shared" si="50"/>
        <v>157436.53977791982</v>
      </c>
      <c r="P250" s="16">
        <f t="shared" si="51"/>
        <v>23591.651016166594</v>
      </c>
      <c r="Q250" s="24">
        <f t="shared" si="52"/>
        <v>19063.960417104317</v>
      </c>
      <c r="R250" s="24">
        <f t="shared" si="53"/>
        <v>472230.18616535491</v>
      </c>
      <c r="S250" s="16">
        <f t="shared" si="54"/>
        <v>794331.68404601328</v>
      </c>
      <c r="T250" s="16">
        <f t="shared" si="55"/>
        <v>794331.68404601328</v>
      </c>
      <c r="AA250" s="26"/>
      <c r="AB250" s="26"/>
    </row>
    <row r="251" spans="1:28" x14ac:dyDescent="0.25">
      <c r="A251" s="2">
        <v>46</v>
      </c>
      <c r="B251" s="6" t="s">
        <v>538</v>
      </c>
      <c r="C251" s="4" t="s">
        <v>539</v>
      </c>
      <c r="D251" s="26">
        <v>24.933207141474998</v>
      </c>
      <c r="E251" s="26">
        <v>7.38023671199044</v>
      </c>
      <c r="F251" s="45">
        <v>476.43937697081788</v>
      </c>
      <c r="G251" s="12">
        <f t="shared" si="45"/>
        <v>32.313443853465436</v>
      </c>
      <c r="H251" s="12">
        <f t="shared" si="42"/>
        <v>47.643937697081789</v>
      </c>
      <c r="I251" s="13">
        <f t="shared" si="43"/>
        <v>323.13443853465435</v>
      </c>
      <c r="J251" s="4" t="str">
        <f t="shared" si="44"/>
        <v>Nei</v>
      </c>
      <c r="K251" s="37">
        <f t="shared" si="46"/>
        <v>1040</v>
      </c>
      <c r="L251" s="16">
        <f t="shared" si="47"/>
        <v>36630.519952288414</v>
      </c>
      <c r="M251" s="16">
        <f t="shared" si="48"/>
        <v>5007.2912595330035</v>
      </c>
      <c r="N251" s="16">
        <f t="shared" si="49"/>
        <v>9980.976537458404</v>
      </c>
      <c r="O251" s="16">
        <f t="shared" si="50"/>
        <v>66607.055546271222</v>
      </c>
      <c r="P251" s="16">
        <f t="shared" si="51"/>
        <v>9980.976537458404</v>
      </c>
      <c r="Q251" s="24">
        <f t="shared" si="52"/>
        <v>8065.4355858249719</v>
      </c>
      <c r="R251" s="24">
        <f t="shared" si="53"/>
        <v>199787.56065720608</v>
      </c>
      <c r="S251" s="16">
        <f t="shared" si="54"/>
        <v>336059.8160760405</v>
      </c>
      <c r="T251" s="16">
        <f t="shared" si="55"/>
        <v>336059.8160760405</v>
      </c>
      <c r="AA251" s="26"/>
      <c r="AB251" s="26"/>
    </row>
    <row r="252" spans="1:28" x14ac:dyDescent="0.25">
      <c r="A252" s="2">
        <v>46</v>
      </c>
      <c r="B252" s="6" t="s">
        <v>540</v>
      </c>
      <c r="C252" s="4" t="s">
        <v>541</v>
      </c>
      <c r="D252" s="26">
        <v>5.41891363332957</v>
      </c>
      <c r="E252" s="26">
        <v>1.93107643853625</v>
      </c>
      <c r="F252" s="45">
        <v>269.0664940168507</v>
      </c>
      <c r="G252" s="12">
        <f t="shared" si="45"/>
        <v>7.34999007186582</v>
      </c>
      <c r="H252" s="12">
        <f t="shared" si="42"/>
        <v>26.906649401685073</v>
      </c>
      <c r="I252" s="13">
        <f t="shared" si="43"/>
        <v>73.499900718658196</v>
      </c>
      <c r="J252" s="4" t="str">
        <f t="shared" si="44"/>
        <v>Nei</v>
      </c>
      <c r="K252" s="37">
        <f t="shared" si="46"/>
        <v>1280</v>
      </c>
      <c r="L252" s="16">
        <f t="shared" si="47"/>
        <v>10254.706148267191</v>
      </c>
      <c r="M252" s="16">
        <f t="shared" si="48"/>
        <v>1401.790106506249</v>
      </c>
      <c r="N252" s="16">
        <f t="shared" si="49"/>
        <v>2794.1722257205101</v>
      </c>
      <c r="O252" s="16">
        <f t="shared" si="50"/>
        <v>18646.630812720708</v>
      </c>
      <c r="P252" s="16">
        <f t="shared" si="51"/>
        <v>2794.1722257205101</v>
      </c>
      <c r="Q252" s="24">
        <f t="shared" si="52"/>
        <v>2257.9169500771795</v>
      </c>
      <c r="R252" s="24">
        <f t="shared" si="53"/>
        <v>55930.484450870143</v>
      </c>
      <c r="S252" s="16">
        <f t="shared" si="54"/>
        <v>94079.872919882488</v>
      </c>
      <c r="T252" s="16">
        <f t="shared" si="55"/>
        <v>94079.872919882488</v>
      </c>
      <c r="AA252" s="26"/>
      <c r="AB252" s="26"/>
    </row>
    <row r="253" spans="1:28" x14ac:dyDescent="0.25">
      <c r="A253" s="2">
        <v>46</v>
      </c>
      <c r="B253" s="6" t="s">
        <v>542</v>
      </c>
      <c r="C253" s="4" t="s">
        <v>543</v>
      </c>
      <c r="D253" s="26">
        <v>27.443133197412202</v>
      </c>
      <c r="E253" s="26">
        <v>14.710578244188801</v>
      </c>
      <c r="F253" s="45">
        <v>517.40664361528786</v>
      </c>
      <c r="G253" s="12">
        <f t="shared" si="45"/>
        <v>42.153711441601004</v>
      </c>
      <c r="H253" s="12">
        <f t="shared" ref="H253:H289" si="56">F253*0.1</f>
        <v>51.740664361528786</v>
      </c>
      <c r="I253" s="13">
        <f t="shared" ref="I253:I289" si="57">IF(G253&gt;=H253,F253,G253*10)</f>
        <v>421.53711441601001</v>
      </c>
      <c r="J253" s="4" t="str">
        <f t="shared" ref="J253:J289" si="58">IF(G253&gt;=H253,"JA","Nei")</f>
        <v>Nei</v>
      </c>
      <c r="K253" s="37">
        <f t="shared" si="46"/>
        <v>1040</v>
      </c>
      <c r="L253" s="16">
        <f t="shared" si="47"/>
        <v>47785.447290198892</v>
      </c>
      <c r="M253" s="16">
        <f t="shared" si="48"/>
        <v>6532.1391249904909</v>
      </c>
      <c r="N253" s="16">
        <f t="shared" si="49"/>
        <v>13020.438390081717</v>
      </c>
      <c r="O253" s="16">
        <f t="shared" si="50"/>
        <v>86890.6023203433</v>
      </c>
      <c r="P253" s="16">
        <f t="shared" si="51"/>
        <v>13020.438390081717</v>
      </c>
      <c r="Q253" s="24">
        <f t="shared" si="52"/>
        <v>10521.56637582361</v>
      </c>
      <c r="R253" s="24">
        <f t="shared" si="53"/>
        <v>260627.96710113066</v>
      </c>
      <c r="S253" s="16">
        <f t="shared" si="54"/>
        <v>438398.5989926504</v>
      </c>
      <c r="T253" s="16">
        <f t="shared" si="55"/>
        <v>438398.5989926504</v>
      </c>
      <c r="AA253" s="26"/>
      <c r="AB253" s="26"/>
    </row>
    <row r="254" spans="1:28" x14ac:dyDescent="0.25">
      <c r="A254" s="2">
        <v>46</v>
      </c>
      <c r="B254" s="6" t="s">
        <v>544</v>
      </c>
      <c r="C254" s="4" t="s">
        <v>545</v>
      </c>
      <c r="D254" s="26">
        <v>5.8041350232704492</v>
      </c>
      <c r="E254" s="26">
        <v>4.8589413318788299</v>
      </c>
      <c r="F254" s="45">
        <v>117.19076696587825</v>
      </c>
      <c r="G254" s="12">
        <f t="shared" ref="G254:G289" si="59">(D254+E254)</f>
        <v>10.663076355149279</v>
      </c>
      <c r="H254" s="12">
        <f t="shared" si="56"/>
        <v>11.719076696587827</v>
      </c>
      <c r="I254" s="13">
        <f t="shared" si="57"/>
        <v>106.63076355149279</v>
      </c>
      <c r="J254" s="4" t="str">
        <f t="shared" si="58"/>
        <v>Nei</v>
      </c>
      <c r="K254" s="37">
        <f t="shared" si="46"/>
        <v>1280</v>
      </c>
      <c r="L254" s="16">
        <f t="shared" si="47"/>
        <v>14877.124130704273</v>
      </c>
      <c r="M254" s="16">
        <f t="shared" si="48"/>
        <v>2033.6619224540705</v>
      </c>
      <c r="N254" s="16">
        <f t="shared" si="49"/>
        <v>4053.6751071735498</v>
      </c>
      <c r="O254" s="16">
        <f t="shared" si="50"/>
        <v>27051.798189959511</v>
      </c>
      <c r="P254" s="16">
        <f t="shared" si="51"/>
        <v>4053.6751071735498</v>
      </c>
      <c r="Q254" s="24">
        <f t="shared" si="52"/>
        <v>3275.6970563018585</v>
      </c>
      <c r="R254" s="24">
        <f t="shared" si="53"/>
        <v>81141.745832143948</v>
      </c>
      <c r="S254" s="16">
        <f t="shared" si="54"/>
        <v>136487.37734591076</v>
      </c>
      <c r="T254" s="16">
        <f t="shared" si="55"/>
        <v>136487.37734591076</v>
      </c>
      <c r="AA254" s="26"/>
      <c r="AB254" s="26"/>
    </row>
    <row r="255" spans="1:28" x14ac:dyDescent="0.25">
      <c r="A255" s="2">
        <v>46</v>
      </c>
      <c r="B255" s="6" t="s">
        <v>546</v>
      </c>
      <c r="C255" s="4" t="s">
        <v>547</v>
      </c>
      <c r="D255" s="26">
        <v>15.9720366929041</v>
      </c>
      <c r="E255" s="26">
        <v>21.511219762165503</v>
      </c>
      <c r="F255" s="45">
        <v>314.51032620203114</v>
      </c>
      <c r="G255" s="12">
        <f t="shared" si="59"/>
        <v>37.483256455069601</v>
      </c>
      <c r="H255" s="12">
        <f t="shared" si="56"/>
        <v>31.451032620203115</v>
      </c>
      <c r="I255" s="13">
        <f t="shared" si="57"/>
        <v>314.51032620203114</v>
      </c>
      <c r="J255" s="4" t="str">
        <f t="shared" si="58"/>
        <v>JA</v>
      </c>
      <c r="K255" s="37">
        <f t="shared" si="46"/>
        <v>1040</v>
      </c>
      <c r="L255" s="16">
        <f t="shared" si="47"/>
        <v>35652.890578262253</v>
      </c>
      <c r="M255" s="16">
        <f t="shared" si="48"/>
        <v>4873.6520148266745</v>
      </c>
      <c r="N255" s="16">
        <f t="shared" si="49"/>
        <v>9714.5949557283384</v>
      </c>
      <c r="O255" s="16">
        <f t="shared" si="50"/>
        <v>64829.384519372274</v>
      </c>
      <c r="P255" s="16">
        <f t="shared" si="51"/>
        <v>9714.5949557283384</v>
      </c>
      <c r="Q255" s="24">
        <f t="shared" si="52"/>
        <v>7850.1777420026974</v>
      </c>
      <c r="R255" s="24">
        <f t="shared" si="53"/>
        <v>194455.44448419183</v>
      </c>
      <c r="S255" s="16">
        <f t="shared" si="54"/>
        <v>327090.73925011238</v>
      </c>
      <c r="T255" s="16">
        <f t="shared" si="55"/>
        <v>327090.73925011238</v>
      </c>
      <c r="AA255" s="26"/>
      <c r="AB255" s="26"/>
    </row>
    <row r="256" spans="1:28" x14ac:dyDescent="0.25">
      <c r="A256" s="2">
        <v>46</v>
      </c>
      <c r="B256" s="6" t="s">
        <v>548</v>
      </c>
      <c r="C256" s="4" t="s">
        <v>549</v>
      </c>
      <c r="D256" s="26">
        <v>5.6199001091032299</v>
      </c>
      <c r="E256" s="26">
        <v>13.707369700376001</v>
      </c>
      <c r="F256" s="45">
        <v>101.12346649556628</v>
      </c>
      <c r="G256" s="12">
        <f t="shared" si="59"/>
        <v>19.32726980947923</v>
      </c>
      <c r="H256" s="12">
        <f t="shared" si="56"/>
        <v>10.112346649556628</v>
      </c>
      <c r="I256" s="13">
        <f t="shared" si="57"/>
        <v>101.12346649556628</v>
      </c>
      <c r="J256" s="4" t="str">
        <f t="shared" si="58"/>
        <v>JA</v>
      </c>
      <c r="K256" s="37">
        <f t="shared" si="46"/>
        <v>1280</v>
      </c>
      <c r="L256" s="16">
        <f t="shared" si="47"/>
        <v>14108.746045461407</v>
      </c>
      <c r="M256" s="16">
        <f t="shared" si="48"/>
        <v>1928.6267530034399</v>
      </c>
      <c r="N256" s="16">
        <f t="shared" si="49"/>
        <v>3844.3097022954476</v>
      </c>
      <c r="O256" s="16">
        <f t="shared" si="50"/>
        <v>25654.618956059181</v>
      </c>
      <c r="P256" s="16">
        <f t="shared" si="51"/>
        <v>3844.3097022954476</v>
      </c>
      <c r="Q256" s="24">
        <f t="shared" si="52"/>
        <v>3106.5128907437961</v>
      </c>
      <c r="R256" s="24">
        <f t="shared" si="53"/>
        <v>76950.91306446612</v>
      </c>
      <c r="S256" s="16">
        <f t="shared" si="54"/>
        <v>129438.03711432483</v>
      </c>
      <c r="T256" s="16">
        <f t="shared" si="55"/>
        <v>129438.03711432483</v>
      </c>
      <c r="AA256" s="26"/>
      <c r="AB256" s="26"/>
    </row>
    <row r="257" spans="1:35" x14ac:dyDescent="0.25">
      <c r="A257" s="2">
        <v>46</v>
      </c>
      <c r="B257" s="6" t="s">
        <v>550</v>
      </c>
      <c r="C257" s="4" t="s">
        <v>551</v>
      </c>
      <c r="D257" s="26">
        <v>9.2115057726342595</v>
      </c>
      <c r="E257" s="26">
        <v>2.2315106953003099</v>
      </c>
      <c r="F257" s="45">
        <v>474.79094921233064</v>
      </c>
      <c r="G257" s="12">
        <f t="shared" si="59"/>
        <v>11.443016467934569</v>
      </c>
      <c r="H257" s="12">
        <f t="shared" si="56"/>
        <v>47.47909492123307</v>
      </c>
      <c r="I257" s="13">
        <f t="shared" si="57"/>
        <v>114.43016467934569</v>
      </c>
      <c r="J257" s="4" t="str">
        <f t="shared" si="58"/>
        <v>Nei</v>
      </c>
      <c r="K257" s="37">
        <f t="shared" si="46"/>
        <v>1280</v>
      </c>
      <c r="L257" s="16">
        <f t="shared" si="47"/>
        <v>15965.296576062312</v>
      </c>
      <c r="M257" s="16">
        <f t="shared" si="48"/>
        <v>2182.4121007644812</v>
      </c>
      <c r="N257" s="16">
        <f t="shared" si="49"/>
        <v>4350.1771404500059</v>
      </c>
      <c r="O257" s="16">
        <f t="shared" si="50"/>
        <v>29030.475058491284</v>
      </c>
      <c r="P257" s="16">
        <f t="shared" si="51"/>
        <v>4350.1771404500059</v>
      </c>
      <c r="Q257" s="24">
        <f t="shared" si="52"/>
        <v>3515.2946589495</v>
      </c>
      <c r="R257" s="24">
        <f t="shared" si="53"/>
        <v>87076.778114394911</v>
      </c>
      <c r="S257" s="16">
        <f t="shared" si="54"/>
        <v>146470.61078956249</v>
      </c>
      <c r="T257" s="16">
        <f t="shared" si="55"/>
        <v>146470.61078956249</v>
      </c>
      <c r="AA257" s="26"/>
      <c r="AB257" s="26"/>
    </row>
    <row r="258" spans="1:35" s="21" customFormat="1" ht="13" thickBot="1" x14ac:dyDescent="0.3">
      <c r="A258" s="2">
        <v>46</v>
      </c>
      <c r="B258" s="6" t="s">
        <v>552</v>
      </c>
      <c r="C258" s="4" t="s">
        <v>553</v>
      </c>
      <c r="D258" s="26">
        <v>2.6655043422151197</v>
      </c>
      <c r="E258" s="26">
        <v>0.40291457533160302</v>
      </c>
      <c r="F258" s="45">
        <v>159.53230158630947</v>
      </c>
      <c r="G258" s="12">
        <f t="shared" si="59"/>
        <v>3.0684189175467225</v>
      </c>
      <c r="H258" s="12">
        <f t="shared" si="56"/>
        <v>15.953230158630948</v>
      </c>
      <c r="I258" s="13">
        <f t="shared" si="57"/>
        <v>30.684189175467225</v>
      </c>
      <c r="J258" s="4" t="str">
        <f t="shared" si="58"/>
        <v>Nei</v>
      </c>
      <c r="K258" s="37">
        <f t="shared" si="46"/>
        <v>1280</v>
      </c>
      <c r="L258" s="16">
        <f t="shared" si="47"/>
        <v>4281.0580737611872</v>
      </c>
      <c r="M258" s="16">
        <f t="shared" si="48"/>
        <v>585.20885595451091</v>
      </c>
      <c r="N258" s="16">
        <f t="shared" si="49"/>
        <v>1166.490135694562</v>
      </c>
      <c r="O258" s="16">
        <f t="shared" si="50"/>
        <v>7784.4560570593321</v>
      </c>
      <c r="P258" s="16">
        <f t="shared" si="51"/>
        <v>1166.490135694562</v>
      </c>
      <c r="Q258" s="24">
        <f t="shared" si="52"/>
        <v>942.61829147035314</v>
      </c>
      <c r="R258" s="24">
        <f t="shared" si="53"/>
        <v>23349.44059496354</v>
      </c>
      <c r="S258" s="16">
        <f t="shared" si="54"/>
        <v>39275.762144598048</v>
      </c>
      <c r="T258" s="16">
        <f t="shared" si="55"/>
        <v>39275.762144598048</v>
      </c>
      <c r="U258"/>
      <c r="V258" s="26"/>
      <c r="W258" s="26"/>
      <c r="X258" s="33"/>
      <c r="Y258"/>
      <c r="Z258"/>
      <c r="AA258" s="26"/>
      <c r="AB258" s="26"/>
      <c r="AC258"/>
      <c r="AD258"/>
      <c r="AE258"/>
      <c r="AF258"/>
      <c r="AG258"/>
      <c r="AH258"/>
      <c r="AI258"/>
    </row>
    <row r="259" spans="1:35" x14ac:dyDescent="0.25">
      <c r="A259" s="2">
        <v>46</v>
      </c>
      <c r="B259" s="6" t="s">
        <v>554</v>
      </c>
      <c r="C259" s="4" t="s">
        <v>555</v>
      </c>
      <c r="D259" s="26">
        <v>27.188520974436599</v>
      </c>
      <c r="E259" s="26">
        <v>5.5442799773437503</v>
      </c>
      <c r="F259" s="45">
        <v>242.73063124886667</v>
      </c>
      <c r="G259" s="12">
        <f t="shared" si="59"/>
        <v>32.732800951780348</v>
      </c>
      <c r="H259" s="12">
        <f t="shared" si="56"/>
        <v>24.273063124886669</v>
      </c>
      <c r="I259" s="13">
        <f t="shared" si="57"/>
        <v>242.73063124886667</v>
      </c>
      <c r="J259" s="4" t="str">
        <f t="shared" si="58"/>
        <v>JA</v>
      </c>
      <c r="K259" s="37">
        <f t="shared" ref="K259:K322" si="60">IF(I259&gt;200,1040,1280)</f>
        <v>1040</v>
      </c>
      <c r="L259" s="16">
        <f t="shared" ref="L259:L322" si="61">T259*0.109</f>
        <v>27515.944358371526</v>
      </c>
      <c r="M259" s="16">
        <f t="shared" ref="M259:M322" si="62">T259*0.0149</f>
        <v>3761.3538618324383</v>
      </c>
      <c r="N259" s="16">
        <f t="shared" ref="N259:N322" si="63">T259*0.0297</f>
        <v>7497.4637380149943</v>
      </c>
      <c r="O259" s="16">
        <f t="shared" ref="O259:O322" si="64">T259*0.1982</f>
        <v>50033.579558066391</v>
      </c>
      <c r="P259" s="16">
        <f t="shared" ref="P259:P322" si="65">T259*0.0297</f>
        <v>7497.4637380149943</v>
      </c>
      <c r="Q259" s="24">
        <f t="shared" ref="Q259:Q322" si="66">T259*0.024</f>
        <v>6058.5565559717124</v>
      </c>
      <c r="R259" s="24">
        <f t="shared" ref="R259:R322" si="67">T259*0.5945</f>
        <v>150075.49468854931</v>
      </c>
      <c r="S259" s="16">
        <f t="shared" ref="S259:S322" si="68">K259*I259</f>
        <v>252439.85649882135</v>
      </c>
      <c r="T259" s="16">
        <f t="shared" ref="T259:T322" si="69">IF(K259=1040,IF(K259*I259&gt;1163000,1163000,K259*I259),IF(K259*I259&gt;208000,208000,K259*I259))</f>
        <v>252439.85649882135</v>
      </c>
      <c r="AA259" s="26"/>
      <c r="AB259" s="26"/>
    </row>
    <row r="260" spans="1:35" x14ac:dyDescent="0.25">
      <c r="A260" s="2">
        <v>46</v>
      </c>
      <c r="B260" s="6" t="s">
        <v>556</v>
      </c>
      <c r="C260" s="4" t="s">
        <v>557</v>
      </c>
      <c r="D260" s="26">
        <v>87.215933136410698</v>
      </c>
      <c r="E260" s="26">
        <v>22.882732964781702</v>
      </c>
      <c r="F260" s="45">
        <v>648.27993742537171</v>
      </c>
      <c r="G260" s="12">
        <f t="shared" si="59"/>
        <v>110.09866610119241</v>
      </c>
      <c r="H260" s="12">
        <f t="shared" si="56"/>
        <v>64.827993742537174</v>
      </c>
      <c r="I260" s="13">
        <f t="shared" si="57"/>
        <v>648.27993742537171</v>
      </c>
      <c r="J260" s="4" t="str">
        <f t="shared" si="58"/>
        <v>JA</v>
      </c>
      <c r="K260" s="37">
        <f t="shared" si="60"/>
        <v>1040</v>
      </c>
      <c r="L260" s="16">
        <f t="shared" si="61"/>
        <v>73489.013706540136</v>
      </c>
      <c r="M260" s="16">
        <f t="shared" si="62"/>
        <v>10045.745910343561</v>
      </c>
      <c r="N260" s="16">
        <f t="shared" si="63"/>
        <v>20024.070707194882</v>
      </c>
      <c r="O260" s="16">
        <f t="shared" si="64"/>
        <v>133628.64694161701</v>
      </c>
      <c r="P260" s="16">
        <f t="shared" si="65"/>
        <v>20024.070707194882</v>
      </c>
      <c r="Q260" s="24">
        <f t="shared" si="66"/>
        <v>16181.067238137279</v>
      </c>
      <c r="R260" s="24">
        <f t="shared" si="67"/>
        <v>400818.51971135888</v>
      </c>
      <c r="S260" s="16">
        <f t="shared" si="68"/>
        <v>674211.13492238661</v>
      </c>
      <c r="T260" s="16">
        <f t="shared" si="69"/>
        <v>674211.13492238661</v>
      </c>
      <c r="AA260" s="26"/>
      <c r="AB260" s="26"/>
    </row>
    <row r="261" spans="1:35" x14ac:dyDescent="0.25">
      <c r="A261" s="2">
        <v>46</v>
      </c>
      <c r="B261" s="6" t="s">
        <v>558</v>
      </c>
      <c r="C261" s="4" t="s">
        <v>559</v>
      </c>
      <c r="D261" s="26">
        <v>7.6595016837299994</v>
      </c>
      <c r="E261" s="26">
        <v>3.0935397094719099</v>
      </c>
      <c r="F261" s="45">
        <v>57.555716120632304</v>
      </c>
      <c r="G261" s="12">
        <f t="shared" si="59"/>
        <v>10.75304139320191</v>
      </c>
      <c r="H261" s="12">
        <f t="shared" si="56"/>
        <v>5.755571612063231</v>
      </c>
      <c r="I261" s="13">
        <f t="shared" si="57"/>
        <v>57.555716120632304</v>
      </c>
      <c r="J261" s="4" t="str">
        <f t="shared" si="58"/>
        <v>JA</v>
      </c>
      <c r="K261" s="37">
        <f t="shared" si="60"/>
        <v>1280</v>
      </c>
      <c r="L261" s="16">
        <f t="shared" si="61"/>
        <v>8030.1735131506193</v>
      </c>
      <c r="M261" s="16">
        <f t="shared" si="62"/>
        <v>1097.7026178526992</v>
      </c>
      <c r="N261" s="16">
        <f t="shared" si="63"/>
        <v>2188.0381040419575</v>
      </c>
      <c r="O261" s="16">
        <f t="shared" si="64"/>
        <v>14601.654956939932</v>
      </c>
      <c r="P261" s="16">
        <f t="shared" si="65"/>
        <v>2188.0381040419575</v>
      </c>
      <c r="Q261" s="24">
        <f t="shared" si="66"/>
        <v>1768.1115992258244</v>
      </c>
      <c r="R261" s="24">
        <f t="shared" si="67"/>
        <v>43797.597739156357</v>
      </c>
      <c r="S261" s="16">
        <f t="shared" si="68"/>
        <v>73671.316634409348</v>
      </c>
      <c r="T261" s="16">
        <f t="shared" si="69"/>
        <v>73671.316634409348</v>
      </c>
      <c r="AA261" s="26"/>
      <c r="AB261" s="26"/>
    </row>
    <row r="262" spans="1:35" x14ac:dyDescent="0.25">
      <c r="A262" s="2">
        <v>46</v>
      </c>
      <c r="B262" s="6" t="s">
        <v>560</v>
      </c>
      <c r="C262" s="4" t="s">
        <v>561</v>
      </c>
      <c r="D262" s="26">
        <v>0.70151722305988495</v>
      </c>
      <c r="E262" s="26">
        <v>0.50419131205905099</v>
      </c>
      <c r="F262" s="45">
        <v>9.2726463807229393</v>
      </c>
      <c r="G262" s="12">
        <f t="shared" si="59"/>
        <v>1.2057085351189358</v>
      </c>
      <c r="H262" s="12">
        <f t="shared" si="56"/>
        <v>0.92726463807229398</v>
      </c>
      <c r="I262" s="13">
        <f t="shared" si="57"/>
        <v>9.2726463807229393</v>
      </c>
      <c r="J262" s="4" t="str">
        <f t="shared" si="58"/>
        <v>JA</v>
      </c>
      <c r="K262" s="37">
        <f t="shared" si="60"/>
        <v>1280</v>
      </c>
      <c r="L262" s="16">
        <f t="shared" si="61"/>
        <v>1293.7196230384645</v>
      </c>
      <c r="M262" s="16">
        <f t="shared" si="62"/>
        <v>176.8479117731479</v>
      </c>
      <c r="N262" s="16">
        <f t="shared" si="63"/>
        <v>352.50892480956327</v>
      </c>
      <c r="O262" s="16">
        <f t="shared" si="64"/>
        <v>2352.4332962038866</v>
      </c>
      <c r="P262" s="16">
        <f t="shared" si="65"/>
        <v>352.50892480956327</v>
      </c>
      <c r="Q262" s="24">
        <f t="shared" si="66"/>
        <v>284.8556968158087</v>
      </c>
      <c r="R262" s="24">
        <f t="shared" si="67"/>
        <v>7056.1129898749286</v>
      </c>
      <c r="S262" s="16">
        <f t="shared" si="68"/>
        <v>11868.987367325362</v>
      </c>
      <c r="T262" s="16">
        <f t="shared" si="69"/>
        <v>11868.987367325362</v>
      </c>
      <c r="AA262" s="26"/>
      <c r="AB262" s="26"/>
    </row>
    <row r="263" spans="1:35" x14ac:dyDescent="0.25">
      <c r="A263" s="2">
        <v>46</v>
      </c>
      <c r="B263" s="6" t="s">
        <v>562</v>
      </c>
      <c r="C263" s="4" t="s">
        <v>563</v>
      </c>
      <c r="D263" s="26">
        <v>9.0594735709680005</v>
      </c>
      <c r="E263" s="26">
        <v>2.1420313037450702</v>
      </c>
      <c r="F263" s="45">
        <v>360.77977348294934</v>
      </c>
      <c r="G263" s="12">
        <f t="shared" si="59"/>
        <v>11.20150487471307</v>
      </c>
      <c r="H263" s="12">
        <f t="shared" si="56"/>
        <v>36.077977348294937</v>
      </c>
      <c r="I263" s="13">
        <f t="shared" si="57"/>
        <v>112.01504874713069</v>
      </c>
      <c r="J263" s="4" t="str">
        <f t="shared" si="58"/>
        <v>Nei</v>
      </c>
      <c r="K263" s="37">
        <f t="shared" si="60"/>
        <v>1280</v>
      </c>
      <c r="L263" s="16">
        <f t="shared" si="61"/>
        <v>15628.339601199674</v>
      </c>
      <c r="M263" s="16">
        <f t="shared" si="62"/>
        <v>2136.3510097052763</v>
      </c>
      <c r="N263" s="16">
        <f t="shared" si="63"/>
        <v>4258.3640931709206</v>
      </c>
      <c r="O263" s="16">
        <f t="shared" si="64"/>
        <v>28417.769806952063</v>
      </c>
      <c r="P263" s="16">
        <f t="shared" si="65"/>
        <v>4258.3640931709206</v>
      </c>
      <c r="Q263" s="24">
        <f t="shared" si="66"/>
        <v>3441.1022975118549</v>
      </c>
      <c r="R263" s="24">
        <f t="shared" si="67"/>
        <v>85238.971494616577</v>
      </c>
      <c r="S263" s="16">
        <f t="shared" si="68"/>
        <v>143379.26239632728</v>
      </c>
      <c r="T263" s="16">
        <f t="shared" si="69"/>
        <v>143379.26239632728</v>
      </c>
      <c r="AA263" s="26"/>
      <c r="AB263" s="26"/>
    </row>
    <row r="264" spans="1:35" x14ac:dyDescent="0.25">
      <c r="A264" s="2">
        <v>46</v>
      </c>
      <c r="B264" s="6" t="s">
        <v>564</v>
      </c>
      <c r="C264" s="4" t="s">
        <v>565</v>
      </c>
      <c r="D264" s="26">
        <v>24.773818988812799</v>
      </c>
      <c r="E264" s="26">
        <v>3.31231766079279</v>
      </c>
      <c r="F264" s="45">
        <v>446.7450170955488</v>
      </c>
      <c r="G264" s="12">
        <f t="shared" si="59"/>
        <v>28.086136649605589</v>
      </c>
      <c r="H264" s="12">
        <f t="shared" si="56"/>
        <v>44.674501709554882</v>
      </c>
      <c r="I264" s="13">
        <f t="shared" si="57"/>
        <v>280.86136649605589</v>
      </c>
      <c r="J264" s="4" t="str">
        <f t="shared" si="58"/>
        <v>Nei</v>
      </c>
      <c r="K264" s="37">
        <f t="shared" si="60"/>
        <v>1040</v>
      </c>
      <c r="L264" s="16">
        <f t="shared" si="61"/>
        <v>31838.444505992898</v>
      </c>
      <c r="M264" s="16">
        <f t="shared" si="62"/>
        <v>4352.227735222883</v>
      </c>
      <c r="N264" s="16">
        <f t="shared" si="63"/>
        <v>8675.2458883301751</v>
      </c>
      <c r="O264" s="16">
        <f t="shared" si="64"/>
        <v>57893.391753099007</v>
      </c>
      <c r="P264" s="16">
        <f t="shared" si="65"/>
        <v>8675.2458883301751</v>
      </c>
      <c r="Q264" s="24">
        <f t="shared" si="66"/>
        <v>7010.2997077415557</v>
      </c>
      <c r="R264" s="24">
        <f t="shared" si="67"/>
        <v>173650.96567718146</v>
      </c>
      <c r="S264" s="16">
        <f t="shared" si="68"/>
        <v>292095.82115589816</v>
      </c>
      <c r="T264" s="16">
        <f t="shared" si="69"/>
        <v>292095.82115589816</v>
      </c>
      <c r="AA264" s="26"/>
      <c r="AB264" s="26"/>
    </row>
    <row r="265" spans="1:35" x14ac:dyDescent="0.25">
      <c r="A265" s="2">
        <v>46</v>
      </c>
      <c r="B265" s="6" t="s">
        <v>566</v>
      </c>
      <c r="C265" s="4" t="s">
        <v>567</v>
      </c>
      <c r="D265" s="26">
        <v>5.4661298528938795</v>
      </c>
      <c r="E265" s="26">
        <v>1.0404923985517001</v>
      </c>
      <c r="F265" s="45">
        <v>228.206553282264</v>
      </c>
      <c r="G265" s="12">
        <f t="shared" si="59"/>
        <v>6.5066222514455792</v>
      </c>
      <c r="H265" s="12">
        <f t="shared" si="56"/>
        <v>22.820655328226401</v>
      </c>
      <c r="I265" s="13">
        <f t="shared" si="57"/>
        <v>65.066222514455788</v>
      </c>
      <c r="J265" s="4" t="str">
        <f t="shared" si="58"/>
        <v>Nei</v>
      </c>
      <c r="K265" s="37">
        <f t="shared" si="60"/>
        <v>1280</v>
      </c>
      <c r="L265" s="16">
        <f t="shared" si="61"/>
        <v>9078.0393652168714</v>
      </c>
      <c r="M265" s="16">
        <f t="shared" si="62"/>
        <v>1240.9429957957007</v>
      </c>
      <c r="N265" s="16">
        <f t="shared" si="63"/>
        <v>2473.5575151095513</v>
      </c>
      <c r="O265" s="16">
        <f t="shared" si="64"/>
        <v>16507.040387027373</v>
      </c>
      <c r="P265" s="16">
        <f t="shared" si="65"/>
        <v>2473.5575151095513</v>
      </c>
      <c r="Q265" s="24">
        <f t="shared" si="66"/>
        <v>1998.8343556440818</v>
      </c>
      <c r="R265" s="24">
        <f t="shared" si="67"/>
        <v>49512.792684600274</v>
      </c>
      <c r="S265" s="16">
        <f t="shared" si="68"/>
        <v>83284.764818503405</v>
      </c>
      <c r="T265" s="16">
        <f t="shared" si="69"/>
        <v>83284.764818503405</v>
      </c>
      <c r="AA265" s="26"/>
      <c r="AB265" s="26"/>
    </row>
    <row r="266" spans="1:35" x14ac:dyDescent="0.25">
      <c r="A266" s="2">
        <v>46</v>
      </c>
      <c r="B266" s="6" t="s">
        <v>568</v>
      </c>
      <c r="C266" s="4" t="s">
        <v>569</v>
      </c>
      <c r="D266" s="26">
        <v>13.6157127833283</v>
      </c>
      <c r="E266" s="26">
        <v>1.9217458812019499</v>
      </c>
      <c r="F266" s="45">
        <v>238.6441575556214</v>
      </c>
      <c r="G266" s="12">
        <f t="shared" si="59"/>
        <v>15.53745866453025</v>
      </c>
      <c r="H266" s="12">
        <f t="shared" si="56"/>
        <v>23.864415755562142</v>
      </c>
      <c r="I266" s="13">
        <f t="shared" si="57"/>
        <v>155.37458664530251</v>
      </c>
      <c r="J266" s="4" t="str">
        <f t="shared" si="58"/>
        <v>Nei</v>
      </c>
      <c r="K266" s="37">
        <f t="shared" si="60"/>
        <v>1280</v>
      </c>
      <c r="L266" s="16">
        <f t="shared" si="61"/>
        <v>21677.862328752606</v>
      </c>
      <c r="M266" s="16">
        <f t="shared" si="62"/>
        <v>2963.3041164992096</v>
      </c>
      <c r="N266" s="16">
        <f t="shared" si="63"/>
        <v>5906.7202859078207</v>
      </c>
      <c r="O266" s="16">
        <f t="shared" si="64"/>
        <v>39417.911133566668</v>
      </c>
      <c r="P266" s="16">
        <f t="shared" si="65"/>
        <v>5906.7202859078207</v>
      </c>
      <c r="Q266" s="24">
        <f t="shared" si="66"/>
        <v>4773.1073017436938</v>
      </c>
      <c r="R266" s="24">
        <f t="shared" si="67"/>
        <v>118233.84545360941</v>
      </c>
      <c r="S266" s="16">
        <f t="shared" si="68"/>
        <v>198879.47090598723</v>
      </c>
      <c r="T266" s="16">
        <f t="shared" si="69"/>
        <v>198879.47090598723</v>
      </c>
      <c r="AA266" s="26"/>
      <c r="AB266" s="26"/>
    </row>
    <row r="267" spans="1:35" x14ac:dyDescent="0.25">
      <c r="A267" s="2">
        <v>46</v>
      </c>
      <c r="B267" s="6" t="s">
        <v>570</v>
      </c>
      <c r="C267" s="4" t="s">
        <v>571</v>
      </c>
      <c r="D267" s="26">
        <v>15.9465175453181</v>
      </c>
      <c r="E267" s="26">
        <v>2.9633518863480099</v>
      </c>
      <c r="F267" s="45">
        <v>453.76941836073433</v>
      </c>
      <c r="G267" s="12">
        <f t="shared" si="59"/>
        <v>18.90986943166611</v>
      </c>
      <c r="H267" s="12">
        <f t="shared" si="56"/>
        <v>45.376941836073435</v>
      </c>
      <c r="I267" s="13">
        <f t="shared" si="57"/>
        <v>189.0986943166611</v>
      </c>
      <c r="J267" s="4" t="str">
        <f t="shared" si="58"/>
        <v>Nei</v>
      </c>
      <c r="K267" s="37">
        <f t="shared" si="60"/>
        <v>1280</v>
      </c>
      <c r="L267" s="16">
        <f t="shared" si="61"/>
        <v>22672</v>
      </c>
      <c r="M267" s="16">
        <f t="shared" si="62"/>
        <v>3099.2</v>
      </c>
      <c r="N267" s="16">
        <f t="shared" si="63"/>
        <v>6177.6</v>
      </c>
      <c r="O267" s="16">
        <f t="shared" si="64"/>
        <v>41225.599999999999</v>
      </c>
      <c r="P267" s="16">
        <f t="shared" si="65"/>
        <v>6177.6</v>
      </c>
      <c r="Q267" s="24">
        <f t="shared" si="66"/>
        <v>4992</v>
      </c>
      <c r="R267" s="24">
        <f t="shared" si="67"/>
        <v>123656</v>
      </c>
      <c r="S267" s="16">
        <f t="shared" si="68"/>
        <v>242046.3287253262</v>
      </c>
      <c r="T267" s="16">
        <f t="shared" si="69"/>
        <v>208000</v>
      </c>
      <c r="AA267" s="26"/>
      <c r="AB267" s="26"/>
    </row>
    <row r="268" spans="1:35" x14ac:dyDescent="0.25">
      <c r="A268" s="2">
        <v>46</v>
      </c>
      <c r="B268" s="6" t="s">
        <v>572</v>
      </c>
      <c r="C268" s="4" t="s">
        <v>573</v>
      </c>
      <c r="D268" s="26">
        <v>24.1487803862702</v>
      </c>
      <c r="E268" s="26">
        <v>2.54653763304557</v>
      </c>
      <c r="F268" s="45">
        <v>290.70853810288952</v>
      </c>
      <c r="G268" s="12">
        <f t="shared" si="59"/>
        <v>26.695318019315771</v>
      </c>
      <c r="H268" s="12">
        <f t="shared" si="56"/>
        <v>29.070853810288952</v>
      </c>
      <c r="I268" s="13">
        <f t="shared" si="57"/>
        <v>266.95318019315772</v>
      </c>
      <c r="J268" s="4" t="str">
        <f t="shared" si="58"/>
        <v>Nei</v>
      </c>
      <c r="K268" s="37">
        <f t="shared" si="60"/>
        <v>1040</v>
      </c>
      <c r="L268" s="16">
        <f t="shared" si="61"/>
        <v>30261.812506696362</v>
      </c>
      <c r="M268" s="16">
        <f t="shared" si="62"/>
        <v>4136.706480273172</v>
      </c>
      <c r="N268" s="16">
        <f t="shared" si="63"/>
        <v>8245.6498298062561</v>
      </c>
      <c r="O268" s="16">
        <f t="shared" si="64"/>
        <v>55026.525126855217</v>
      </c>
      <c r="P268" s="16">
        <f t="shared" si="65"/>
        <v>8245.6498298062561</v>
      </c>
      <c r="Q268" s="24">
        <f t="shared" si="66"/>
        <v>6663.1513776212169</v>
      </c>
      <c r="R268" s="24">
        <f t="shared" si="67"/>
        <v>165051.81224982557</v>
      </c>
      <c r="S268" s="16">
        <f t="shared" si="68"/>
        <v>277631.30740088405</v>
      </c>
      <c r="T268" s="16">
        <f t="shared" si="69"/>
        <v>277631.30740088405</v>
      </c>
      <c r="AA268" s="26"/>
      <c r="AB268" s="26"/>
    </row>
    <row r="269" spans="1:35" x14ac:dyDescent="0.25">
      <c r="A269" s="2">
        <v>46</v>
      </c>
      <c r="B269" s="6" t="s">
        <v>574</v>
      </c>
      <c r="C269" s="4" t="s">
        <v>575</v>
      </c>
      <c r="D269" s="26">
        <v>36.872986829892902</v>
      </c>
      <c r="E269" s="26">
        <v>7.3152207946033805</v>
      </c>
      <c r="F269" s="45">
        <v>637.67620450289348</v>
      </c>
      <c r="G269" s="12">
        <f t="shared" si="59"/>
        <v>44.188207624496286</v>
      </c>
      <c r="H269" s="12">
        <f t="shared" si="56"/>
        <v>63.76762045028935</v>
      </c>
      <c r="I269" s="13">
        <f t="shared" si="57"/>
        <v>441.88207624496283</v>
      </c>
      <c r="J269" s="4" t="str">
        <f t="shared" si="58"/>
        <v>Nei</v>
      </c>
      <c r="K269" s="37">
        <f t="shared" si="60"/>
        <v>1040</v>
      </c>
      <c r="L269" s="16">
        <f t="shared" si="61"/>
        <v>50091.752163128986</v>
      </c>
      <c r="M269" s="16">
        <f t="shared" si="62"/>
        <v>6847.4046534919435</v>
      </c>
      <c r="N269" s="16">
        <f t="shared" si="63"/>
        <v>13648.853571054411</v>
      </c>
      <c r="O269" s="16">
        <f t="shared" si="64"/>
        <v>91084.268612221684</v>
      </c>
      <c r="P269" s="16">
        <f t="shared" si="65"/>
        <v>13648.853571054411</v>
      </c>
      <c r="Q269" s="24">
        <f t="shared" si="66"/>
        <v>11029.376623074271</v>
      </c>
      <c r="R269" s="24">
        <f t="shared" si="67"/>
        <v>273206.85010073561</v>
      </c>
      <c r="S269" s="16">
        <f t="shared" si="68"/>
        <v>459557.35929476132</v>
      </c>
      <c r="T269" s="16">
        <f t="shared" si="69"/>
        <v>459557.35929476132</v>
      </c>
      <c r="AA269" s="26"/>
      <c r="AB269" s="26"/>
    </row>
    <row r="270" spans="1:35" x14ac:dyDescent="0.25">
      <c r="A270" s="2">
        <v>46</v>
      </c>
      <c r="B270" s="6" t="s">
        <v>576</v>
      </c>
      <c r="C270" s="4" t="s">
        <v>577</v>
      </c>
      <c r="D270" s="26">
        <v>10.3297302082107</v>
      </c>
      <c r="E270" s="26">
        <v>1.7999054824774301</v>
      </c>
      <c r="F270" s="45">
        <v>255.52447386955819</v>
      </c>
      <c r="G270" s="12">
        <f t="shared" si="59"/>
        <v>12.129635690688129</v>
      </c>
      <c r="H270" s="12">
        <f t="shared" si="56"/>
        <v>25.552447386955819</v>
      </c>
      <c r="I270" s="13">
        <f t="shared" si="57"/>
        <v>121.2963569068813</v>
      </c>
      <c r="J270" s="4" t="str">
        <f t="shared" si="58"/>
        <v>Nei</v>
      </c>
      <c r="K270" s="37">
        <f t="shared" si="60"/>
        <v>1280</v>
      </c>
      <c r="L270" s="16">
        <f t="shared" si="61"/>
        <v>16923.267715648079</v>
      </c>
      <c r="M270" s="16">
        <f t="shared" si="62"/>
        <v>2313.3641189280402</v>
      </c>
      <c r="N270" s="16">
        <f t="shared" si="63"/>
        <v>4611.2023041719995</v>
      </c>
      <c r="O270" s="16">
        <f t="shared" si="64"/>
        <v>30772.400561848157</v>
      </c>
      <c r="P270" s="16">
        <f t="shared" si="65"/>
        <v>4611.2023041719995</v>
      </c>
      <c r="Q270" s="24">
        <f t="shared" si="66"/>
        <v>3726.2240841793937</v>
      </c>
      <c r="R270" s="24">
        <f t="shared" si="67"/>
        <v>92301.675751860399</v>
      </c>
      <c r="S270" s="16">
        <f t="shared" si="68"/>
        <v>155259.33684080807</v>
      </c>
      <c r="T270" s="16">
        <f t="shared" si="69"/>
        <v>155259.33684080807</v>
      </c>
      <c r="AA270" s="26"/>
      <c r="AB270" s="26"/>
    </row>
    <row r="271" spans="1:35" x14ac:dyDescent="0.25">
      <c r="A271" s="2">
        <v>46</v>
      </c>
      <c r="B271" s="6" t="s">
        <v>578</v>
      </c>
      <c r="C271" s="4" t="s">
        <v>579</v>
      </c>
      <c r="D271" s="26">
        <v>15.384481353661601</v>
      </c>
      <c r="E271" s="26">
        <v>2.10076906875591</v>
      </c>
      <c r="F271" s="45">
        <v>312.98608381341978</v>
      </c>
      <c r="G271" s="12">
        <f t="shared" si="59"/>
        <v>17.485250422417511</v>
      </c>
      <c r="H271" s="12">
        <f t="shared" si="56"/>
        <v>31.298608381341978</v>
      </c>
      <c r="I271" s="13">
        <f t="shared" si="57"/>
        <v>174.85250422417511</v>
      </c>
      <c r="J271" s="4" t="str">
        <f t="shared" si="58"/>
        <v>Nei</v>
      </c>
      <c r="K271" s="37">
        <f t="shared" si="60"/>
        <v>1280</v>
      </c>
      <c r="L271" s="16">
        <f t="shared" si="61"/>
        <v>22672</v>
      </c>
      <c r="M271" s="16">
        <f t="shared" si="62"/>
        <v>3099.2</v>
      </c>
      <c r="N271" s="16">
        <f t="shared" si="63"/>
        <v>6177.6</v>
      </c>
      <c r="O271" s="16">
        <f t="shared" si="64"/>
        <v>41225.599999999999</v>
      </c>
      <c r="P271" s="16">
        <f t="shared" si="65"/>
        <v>6177.6</v>
      </c>
      <c r="Q271" s="24">
        <f t="shared" si="66"/>
        <v>4992</v>
      </c>
      <c r="R271" s="24">
        <f t="shared" si="67"/>
        <v>123656</v>
      </c>
      <c r="S271" s="16">
        <f t="shared" si="68"/>
        <v>223811.20540694415</v>
      </c>
      <c r="T271" s="16">
        <f t="shared" si="69"/>
        <v>208000</v>
      </c>
      <c r="AA271" s="26"/>
      <c r="AB271" s="26"/>
    </row>
    <row r="272" spans="1:35" x14ac:dyDescent="0.25">
      <c r="A272" s="2">
        <v>46</v>
      </c>
      <c r="B272" s="6" t="s">
        <v>580</v>
      </c>
      <c r="C272" s="4" t="s">
        <v>581</v>
      </c>
      <c r="D272" s="26">
        <v>2.3287757669256401</v>
      </c>
      <c r="E272" s="26">
        <v>2.7066531205836899</v>
      </c>
      <c r="F272" s="45">
        <v>279.85304152719249</v>
      </c>
      <c r="G272" s="12">
        <f t="shared" si="59"/>
        <v>5.0354288875093296</v>
      </c>
      <c r="H272" s="12">
        <f t="shared" si="56"/>
        <v>27.985304152719252</v>
      </c>
      <c r="I272" s="13">
        <f t="shared" si="57"/>
        <v>50.354288875093296</v>
      </c>
      <c r="J272" s="4" t="str">
        <f t="shared" si="58"/>
        <v>Nei</v>
      </c>
      <c r="K272" s="37">
        <f t="shared" si="60"/>
        <v>1280</v>
      </c>
      <c r="L272" s="16">
        <f t="shared" si="61"/>
        <v>7025.4303838530168</v>
      </c>
      <c r="M272" s="16">
        <f t="shared" si="62"/>
        <v>960.35699742577935</v>
      </c>
      <c r="N272" s="16">
        <f t="shared" si="63"/>
        <v>1914.2686458755468</v>
      </c>
      <c r="O272" s="16">
        <f t="shared" si="64"/>
        <v>12774.681670455668</v>
      </c>
      <c r="P272" s="16">
        <f t="shared" si="65"/>
        <v>1914.2686458755468</v>
      </c>
      <c r="Q272" s="24">
        <f t="shared" si="66"/>
        <v>1546.883754242866</v>
      </c>
      <c r="R272" s="24">
        <f t="shared" si="67"/>
        <v>38317.599662390996</v>
      </c>
      <c r="S272" s="16">
        <f t="shared" si="68"/>
        <v>64453.489760119417</v>
      </c>
      <c r="T272" s="16">
        <f t="shared" si="69"/>
        <v>64453.489760119417</v>
      </c>
      <c r="AA272" s="26"/>
      <c r="AB272" s="26"/>
    </row>
    <row r="273" spans="1:28" x14ac:dyDescent="0.25">
      <c r="A273" s="2">
        <v>46</v>
      </c>
      <c r="B273" s="6" t="s">
        <v>582</v>
      </c>
      <c r="C273" s="4" t="s">
        <v>583</v>
      </c>
      <c r="D273" s="26">
        <v>41.140305190653102</v>
      </c>
      <c r="E273" s="26">
        <v>5.53929044355624</v>
      </c>
      <c r="F273" s="45">
        <v>686.68439891829325</v>
      </c>
      <c r="G273" s="12">
        <f t="shared" si="59"/>
        <v>46.679595634209342</v>
      </c>
      <c r="H273" s="12">
        <f t="shared" si="56"/>
        <v>68.668439891829323</v>
      </c>
      <c r="I273" s="13">
        <f t="shared" si="57"/>
        <v>466.7959563420934</v>
      </c>
      <c r="J273" s="4" t="str">
        <f t="shared" si="58"/>
        <v>Nei</v>
      </c>
      <c r="K273" s="37">
        <f t="shared" si="60"/>
        <v>1040</v>
      </c>
      <c r="L273" s="16">
        <f t="shared" si="61"/>
        <v>52915.989610939709</v>
      </c>
      <c r="M273" s="16">
        <f t="shared" si="62"/>
        <v>7233.4701394770791</v>
      </c>
      <c r="N273" s="16">
        <f t="shared" si="63"/>
        <v>14418.393499494581</v>
      </c>
      <c r="O273" s="16">
        <f t="shared" si="64"/>
        <v>96219.71688888302</v>
      </c>
      <c r="P273" s="16">
        <f t="shared" si="65"/>
        <v>14418.393499494581</v>
      </c>
      <c r="Q273" s="24">
        <f t="shared" si="66"/>
        <v>11651.227070298652</v>
      </c>
      <c r="R273" s="24">
        <f t="shared" si="67"/>
        <v>288610.60388718953</v>
      </c>
      <c r="S273" s="16">
        <f t="shared" si="68"/>
        <v>485467.79459577712</v>
      </c>
      <c r="T273" s="16">
        <f t="shared" si="69"/>
        <v>485467.79459577712</v>
      </c>
      <c r="AA273" s="26"/>
      <c r="AB273" s="26"/>
    </row>
    <row r="274" spans="1:28" x14ac:dyDescent="0.25">
      <c r="A274" s="2">
        <v>46</v>
      </c>
      <c r="B274" s="6" t="s">
        <v>584</v>
      </c>
      <c r="C274" s="4" t="s">
        <v>585</v>
      </c>
      <c r="D274" s="26">
        <v>24.861151462422502</v>
      </c>
      <c r="E274" s="26">
        <v>3.1883466082838199</v>
      </c>
      <c r="F274" s="45">
        <v>253.02045420238031</v>
      </c>
      <c r="G274" s="12">
        <f t="shared" si="59"/>
        <v>28.049498070706321</v>
      </c>
      <c r="H274" s="12">
        <f t="shared" si="56"/>
        <v>25.302045420238031</v>
      </c>
      <c r="I274" s="13">
        <f t="shared" si="57"/>
        <v>253.02045420238031</v>
      </c>
      <c r="J274" s="4" t="str">
        <f t="shared" si="58"/>
        <v>JA</v>
      </c>
      <c r="K274" s="37">
        <f t="shared" si="60"/>
        <v>1040</v>
      </c>
      <c r="L274" s="16">
        <f t="shared" si="61"/>
        <v>28682.398688381832</v>
      </c>
      <c r="M274" s="16">
        <f t="shared" si="62"/>
        <v>3920.8049583200855</v>
      </c>
      <c r="N274" s="16">
        <f t="shared" si="63"/>
        <v>7815.2957894031233</v>
      </c>
      <c r="O274" s="16">
        <f t="shared" si="64"/>
        <v>52154.600183828246</v>
      </c>
      <c r="P274" s="16">
        <f t="shared" si="65"/>
        <v>7815.2957894031233</v>
      </c>
      <c r="Q274" s="24">
        <f t="shared" si="66"/>
        <v>6315.3905368914129</v>
      </c>
      <c r="R274" s="24">
        <f t="shared" si="67"/>
        <v>156437.48642424771</v>
      </c>
      <c r="S274" s="16">
        <f t="shared" si="68"/>
        <v>263141.27237047552</v>
      </c>
      <c r="T274" s="16">
        <f t="shared" si="69"/>
        <v>263141.27237047552</v>
      </c>
      <c r="AA274" s="26"/>
      <c r="AB274" s="26"/>
    </row>
    <row r="275" spans="1:28" x14ac:dyDescent="0.25">
      <c r="A275" s="2">
        <v>46</v>
      </c>
      <c r="B275" s="6" t="s">
        <v>586</v>
      </c>
      <c r="C275" s="4" t="s">
        <v>587</v>
      </c>
      <c r="D275" s="26">
        <v>22.586726861621202</v>
      </c>
      <c r="E275" s="26">
        <v>2.9005930436958098</v>
      </c>
      <c r="F275" s="45">
        <v>330.23383067761046</v>
      </c>
      <c r="G275" s="12">
        <f t="shared" si="59"/>
        <v>25.487319905317012</v>
      </c>
      <c r="H275" s="12">
        <f t="shared" si="56"/>
        <v>33.023383067761046</v>
      </c>
      <c r="I275" s="13">
        <f t="shared" si="57"/>
        <v>254.87319905317011</v>
      </c>
      <c r="J275" s="4" t="str">
        <f t="shared" si="58"/>
        <v>Nei</v>
      </c>
      <c r="K275" s="37">
        <f t="shared" si="60"/>
        <v>1040</v>
      </c>
      <c r="L275" s="16">
        <f t="shared" si="61"/>
        <v>28892.425844667363</v>
      </c>
      <c r="M275" s="16">
        <f t="shared" si="62"/>
        <v>3949.5150925279236</v>
      </c>
      <c r="N275" s="16">
        <f t="shared" si="63"/>
        <v>7872.5233723543179</v>
      </c>
      <c r="O275" s="16">
        <f t="shared" si="64"/>
        <v>52536.502774431843</v>
      </c>
      <c r="P275" s="16">
        <f t="shared" si="65"/>
        <v>7872.5233723543179</v>
      </c>
      <c r="Q275" s="24">
        <f t="shared" si="66"/>
        <v>6361.6350483671258</v>
      </c>
      <c r="R275" s="24">
        <f t="shared" si="67"/>
        <v>157583.00151059401</v>
      </c>
      <c r="S275" s="16">
        <f t="shared" si="68"/>
        <v>265068.12701529689</v>
      </c>
      <c r="T275" s="16">
        <f t="shared" si="69"/>
        <v>265068.12701529689</v>
      </c>
      <c r="AA275" s="26"/>
      <c r="AB275" s="26"/>
    </row>
    <row r="276" spans="1:28" x14ac:dyDescent="0.25">
      <c r="A276" s="2">
        <v>46</v>
      </c>
      <c r="B276" s="6" t="s">
        <v>588</v>
      </c>
      <c r="C276" s="4" t="s">
        <v>589</v>
      </c>
      <c r="D276" s="26">
        <v>103.450372891896</v>
      </c>
      <c r="E276" s="26">
        <v>13.895294473740199</v>
      </c>
      <c r="F276" s="45">
        <v>1129.3438572725429</v>
      </c>
      <c r="G276" s="12">
        <f t="shared" si="59"/>
        <v>117.34566736563619</v>
      </c>
      <c r="H276" s="12">
        <f t="shared" si="56"/>
        <v>112.93438572725429</v>
      </c>
      <c r="I276" s="13">
        <f t="shared" si="57"/>
        <v>1129.3438572725429</v>
      </c>
      <c r="J276" s="4" t="str">
        <f t="shared" si="58"/>
        <v>JA</v>
      </c>
      <c r="K276" s="37">
        <f t="shared" si="60"/>
        <v>1040</v>
      </c>
      <c r="L276" s="16">
        <f t="shared" si="61"/>
        <v>126767</v>
      </c>
      <c r="M276" s="16">
        <f t="shared" si="62"/>
        <v>17328.7</v>
      </c>
      <c r="N276" s="16">
        <f t="shared" si="63"/>
        <v>34541.1</v>
      </c>
      <c r="O276" s="16">
        <f t="shared" si="64"/>
        <v>230506.59999999998</v>
      </c>
      <c r="P276" s="16">
        <f t="shared" si="65"/>
        <v>34541.1</v>
      </c>
      <c r="Q276" s="24">
        <f t="shared" si="66"/>
        <v>27912</v>
      </c>
      <c r="R276" s="24">
        <f t="shared" si="67"/>
        <v>691403.5</v>
      </c>
      <c r="S276" s="16">
        <f t="shared" si="68"/>
        <v>1174517.6115634446</v>
      </c>
      <c r="T276" s="16">
        <f t="shared" si="69"/>
        <v>1163000</v>
      </c>
      <c r="AA276" s="26"/>
      <c r="AB276" s="26"/>
    </row>
    <row r="277" spans="1:28" x14ac:dyDescent="0.25">
      <c r="A277" s="2">
        <v>46</v>
      </c>
      <c r="B277" s="6" t="s">
        <v>590</v>
      </c>
      <c r="C277" s="4" t="s">
        <v>591</v>
      </c>
      <c r="D277" s="26">
        <v>16.9913550872024</v>
      </c>
      <c r="E277" s="26">
        <v>3.2394790652030103</v>
      </c>
      <c r="F277" s="45">
        <v>432.59867465376965</v>
      </c>
      <c r="G277" s="12">
        <f t="shared" si="59"/>
        <v>20.230834152405411</v>
      </c>
      <c r="H277" s="12">
        <f t="shared" si="56"/>
        <v>43.259867465376971</v>
      </c>
      <c r="I277" s="13">
        <f t="shared" si="57"/>
        <v>202.3083415240541</v>
      </c>
      <c r="J277" s="4" t="str">
        <f t="shared" si="58"/>
        <v>Nei</v>
      </c>
      <c r="K277" s="37">
        <f t="shared" si="60"/>
        <v>1040</v>
      </c>
      <c r="L277" s="16">
        <f t="shared" si="61"/>
        <v>22933.673595166772</v>
      </c>
      <c r="M277" s="16">
        <f t="shared" si="62"/>
        <v>3134.9700602567423</v>
      </c>
      <c r="N277" s="16">
        <f t="shared" si="63"/>
        <v>6248.9000529949835</v>
      </c>
      <c r="O277" s="16">
        <f t="shared" si="64"/>
        <v>41701.413821670219</v>
      </c>
      <c r="P277" s="16">
        <f t="shared" si="65"/>
        <v>6248.9000529949835</v>
      </c>
      <c r="Q277" s="24">
        <f t="shared" si="66"/>
        <v>5049.6162044403909</v>
      </c>
      <c r="R277" s="24">
        <f t="shared" si="67"/>
        <v>125083.20139749217</v>
      </c>
      <c r="S277" s="16">
        <f t="shared" si="68"/>
        <v>210400.67518501627</v>
      </c>
      <c r="T277" s="16">
        <f t="shared" si="69"/>
        <v>210400.67518501627</v>
      </c>
      <c r="AA277" s="26"/>
      <c r="AB277" s="26"/>
    </row>
    <row r="278" spans="1:28" x14ac:dyDescent="0.25">
      <c r="A278" s="2">
        <v>46</v>
      </c>
      <c r="B278" s="6" t="s">
        <v>592</v>
      </c>
      <c r="C278" s="4" t="s">
        <v>593</v>
      </c>
      <c r="D278" s="26">
        <v>44.6018121230424</v>
      </c>
      <c r="E278" s="26">
        <v>7.5462940611409302</v>
      </c>
      <c r="F278" s="45">
        <v>626.37110345856411</v>
      </c>
      <c r="G278" s="12">
        <f t="shared" si="59"/>
        <v>52.148106184183334</v>
      </c>
      <c r="H278" s="12">
        <f t="shared" si="56"/>
        <v>62.637110345856414</v>
      </c>
      <c r="I278" s="13">
        <f t="shared" si="57"/>
        <v>521.48106184183337</v>
      </c>
      <c r="J278" s="4" t="str">
        <f t="shared" si="58"/>
        <v>Nei</v>
      </c>
      <c r="K278" s="37">
        <f t="shared" si="60"/>
        <v>1040</v>
      </c>
      <c r="L278" s="16">
        <f t="shared" si="61"/>
        <v>59115.093170390232</v>
      </c>
      <c r="M278" s="16">
        <f t="shared" si="62"/>
        <v>8080.8705343010497</v>
      </c>
      <c r="N278" s="16">
        <f t="shared" si="63"/>
        <v>16107.50703817055</v>
      </c>
      <c r="O278" s="16">
        <f t="shared" si="64"/>
        <v>107491.84831533342</v>
      </c>
      <c r="P278" s="16">
        <f t="shared" si="65"/>
        <v>16107.50703817055</v>
      </c>
      <c r="Q278" s="24">
        <f t="shared" si="66"/>
        <v>13016.167303572161</v>
      </c>
      <c r="R278" s="24">
        <f t="shared" si="67"/>
        <v>322421.31091556879</v>
      </c>
      <c r="S278" s="16">
        <f t="shared" si="68"/>
        <v>542340.30431550671</v>
      </c>
      <c r="T278" s="16">
        <f t="shared" si="69"/>
        <v>542340.30431550671</v>
      </c>
      <c r="AA278" s="26"/>
      <c r="AB278" s="26"/>
    </row>
    <row r="279" spans="1:28" x14ac:dyDescent="0.25">
      <c r="A279" s="2">
        <v>46</v>
      </c>
      <c r="B279" s="6" t="s">
        <v>594</v>
      </c>
      <c r="C279" s="4" t="s">
        <v>595</v>
      </c>
      <c r="D279" s="26">
        <v>39.816819596269802</v>
      </c>
      <c r="E279" s="26">
        <v>5.0771137631626102</v>
      </c>
      <c r="F279" s="45">
        <v>540.72434670926248</v>
      </c>
      <c r="G279" s="12">
        <f t="shared" si="59"/>
        <v>44.89393335943241</v>
      </c>
      <c r="H279" s="12">
        <f t="shared" si="56"/>
        <v>54.072434670926249</v>
      </c>
      <c r="I279" s="13">
        <f t="shared" si="57"/>
        <v>448.93933359432413</v>
      </c>
      <c r="J279" s="4" t="str">
        <f t="shared" si="58"/>
        <v>Nei</v>
      </c>
      <c r="K279" s="37">
        <f t="shared" si="60"/>
        <v>1040</v>
      </c>
      <c r="L279" s="16">
        <f t="shared" si="61"/>
        <v>50891.762856252586</v>
      </c>
      <c r="M279" s="16">
        <f t="shared" si="62"/>
        <v>6956.7639133776465</v>
      </c>
      <c r="N279" s="16">
        <f t="shared" si="63"/>
        <v>13866.838136061484</v>
      </c>
      <c r="O279" s="16">
        <f t="shared" si="64"/>
        <v>92538.966955130833</v>
      </c>
      <c r="P279" s="16">
        <f t="shared" si="65"/>
        <v>13866.838136061484</v>
      </c>
      <c r="Q279" s="24">
        <f t="shared" si="66"/>
        <v>11205.525766514331</v>
      </c>
      <c r="R279" s="24">
        <f t="shared" si="67"/>
        <v>277570.21117469872</v>
      </c>
      <c r="S279" s="16">
        <f t="shared" si="68"/>
        <v>466896.90693809709</v>
      </c>
      <c r="T279" s="16">
        <f t="shared" si="69"/>
        <v>466896.90693809709</v>
      </c>
      <c r="AA279" s="26"/>
      <c r="AB279" s="26"/>
    </row>
    <row r="280" spans="1:28" ht="13" thickBot="1" x14ac:dyDescent="0.3">
      <c r="A280" s="49">
        <v>46</v>
      </c>
      <c r="B280" s="18" t="s">
        <v>596</v>
      </c>
      <c r="C280" s="10" t="s">
        <v>597</v>
      </c>
      <c r="D280" s="26">
        <v>39.207899018161996</v>
      </c>
      <c r="E280" s="26">
        <v>7.0547355591484404</v>
      </c>
      <c r="F280" s="48">
        <v>447.93632736920432</v>
      </c>
      <c r="G280" s="19">
        <f t="shared" si="59"/>
        <v>46.262634577310436</v>
      </c>
      <c r="H280" s="19">
        <f t="shared" si="56"/>
        <v>44.793632736920436</v>
      </c>
      <c r="I280" s="20">
        <f t="shared" si="57"/>
        <v>447.93632736920432</v>
      </c>
      <c r="J280" s="10" t="str">
        <f t="shared" si="58"/>
        <v>JA</v>
      </c>
      <c r="K280" s="37">
        <f t="shared" si="60"/>
        <v>1040</v>
      </c>
      <c r="L280" s="16">
        <f t="shared" si="61"/>
        <v>50778.062070573003</v>
      </c>
      <c r="M280" s="16">
        <f t="shared" si="62"/>
        <v>6941.2213289131896</v>
      </c>
      <c r="N280" s="16">
        <f t="shared" si="63"/>
        <v>13835.857279779982</v>
      </c>
      <c r="O280" s="16">
        <f t="shared" si="64"/>
        <v>92332.219287959335</v>
      </c>
      <c r="P280" s="16">
        <f t="shared" si="65"/>
        <v>13835.857279779982</v>
      </c>
      <c r="Q280" s="24">
        <f t="shared" si="66"/>
        <v>11180.49073113534</v>
      </c>
      <c r="R280" s="24">
        <f t="shared" si="67"/>
        <v>276950.07248583162</v>
      </c>
      <c r="S280" s="16">
        <f t="shared" si="68"/>
        <v>465853.78046397248</v>
      </c>
      <c r="T280" s="16">
        <f t="shared" si="69"/>
        <v>465853.78046397248</v>
      </c>
      <c r="AA280" s="26"/>
      <c r="AB280" s="26"/>
    </row>
    <row r="281" spans="1:28" x14ac:dyDescent="0.25">
      <c r="A281" s="2">
        <v>50</v>
      </c>
      <c r="B281" s="9" t="s">
        <v>98</v>
      </c>
      <c r="C281" s="5" t="s">
        <v>598</v>
      </c>
      <c r="D281" s="26">
        <v>73.722653730546398</v>
      </c>
      <c r="E281" s="26">
        <v>50.943457684892806</v>
      </c>
      <c r="F281" s="47">
        <v>498.60907924384651</v>
      </c>
      <c r="G281" s="14">
        <f t="shared" si="59"/>
        <v>124.6661114154392</v>
      </c>
      <c r="H281" s="14">
        <f t="shared" si="56"/>
        <v>49.860907924384655</v>
      </c>
      <c r="I281" s="15">
        <f t="shared" si="57"/>
        <v>498.60907924384651</v>
      </c>
      <c r="J281" s="5" t="str">
        <f t="shared" si="58"/>
        <v>JA</v>
      </c>
      <c r="K281" s="37">
        <f t="shared" si="60"/>
        <v>1040</v>
      </c>
      <c r="L281" s="16">
        <f t="shared" si="61"/>
        <v>56522.325223082444</v>
      </c>
      <c r="M281" s="16">
        <f t="shared" si="62"/>
        <v>7726.4462919626458</v>
      </c>
      <c r="N281" s="16">
        <f t="shared" si="63"/>
        <v>15401.037239683932</v>
      </c>
      <c r="O281" s="16">
        <f t="shared" si="64"/>
        <v>102777.2922863756</v>
      </c>
      <c r="P281" s="16">
        <f t="shared" si="65"/>
        <v>15401.037239683932</v>
      </c>
      <c r="Q281" s="24">
        <f t="shared" si="66"/>
        <v>12445.28261792641</v>
      </c>
      <c r="R281" s="24">
        <f t="shared" si="67"/>
        <v>308280.02151488548</v>
      </c>
      <c r="S281" s="16">
        <f t="shared" si="68"/>
        <v>518553.44241360039</v>
      </c>
      <c r="T281" s="16">
        <f t="shared" si="69"/>
        <v>518553.44241360039</v>
      </c>
      <c r="AA281" s="26"/>
      <c r="AB281" s="26"/>
    </row>
    <row r="282" spans="1:28" x14ac:dyDescent="0.25">
      <c r="A282" s="2">
        <v>50</v>
      </c>
      <c r="B282" s="6" t="s">
        <v>599</v>
      </c>
      <c r="C282" s="4" t="s">
        <v>600</v>
      </c>
      <c r="D282" s="26">
        <v>179.88393573421499</v>
      </c>
      <c r="E282" s="26">
        <v>17.5958024101819</v>
      </c>
      <c r="F282" s="45">
        <v>1998.8850924306769</v>
      </c>
      <c r="G282" s="12">
        <f t="shared" si="59"/>
        <v>197.47973814439689</v>
      </c>
      <c r="H282" s="12">
        <f t="shared" si="56"/>
        <v>199.88850924306769</v>
      </c>
      <c r="I282" s="13">
        <f t="shared" si="57"/>
        <v>1974.7973814439688</v>
      </c>
      <c r="J282" s="4" t="str">
        <f t="shared" si="58"/>
        <v>Nei</v>
      </c>
      <c r="K282" s="37">
        <f t="shared" si="60"/>
        <v>1040</v>
      </c>
      <c r="L282" s="16">
        <f t="shared" si="61"/>
        <v>126767</v>
      </c>
      <c r="M282" s="16">
        <f t="shared" si="62"/>
        <v>17328.7</v>
      </c>
      <c r="N282" s="16">
        <f t="shared" si="63"/>
        <v>34541.1</v>
      </c>
      <c r="O282" s="16">
        <f t="shared" si="64"/>
        <v>230506.59999999998</v>
      </c>
      <c r="P282" s="16">
        <f t="shared" si="65"/>
        <v>34541.1</v>
      </c>
      <c r="Q282" s="24">
        <f t="shared" si="66"/>
        <v>27912</v>
      </c>
      <c r="R282" s="24">
        <f t="shared" si="67"/>
        <v>691403.5</v>
      </c>
      <c r="S282" s="16">
        <f t="shared" si="68"/>
        <v>2053789.2767017276</v>
      </c>
      <c r="T282" s="16">
        <f t="shared" si="69"/>
        <v>1163000</v>
      </c>
      <c r="AA282" s="26"/>
      <c r="AB282" s="26"/>
    </row>
    <row r="283" spans="1:28" x14ac:dyDescent="0.25">
      <c r="A283" s="2">
        <v>50</v>
      </c>
      <c r="B283" s="6" t="s">
        <v>601</v>
      </c>
      <c r="C283" s="4" t="s">
        <v>602</v>
      </c>
      <c r="D283" s="26">
        <v>65.884688006092901</v>
      </c>
      <c r="E283" s="26">
        <v>8.7452349103059195</v>
      </c>
      <c r="F283" s="45">
        <v>1918.1265067750958</v>
      </c>
      <c r="G283" s="12">
        <f t="shared" si="59"/>
        <v>74.629922916398826</v>
      </c>
      <c r="H283" s="12">
        <f t="shared" si="56"/>
        <v>191.81265067750959</v>
      </c>
      <c r="I283" s="13">
        <f t="shared" si="57"/>
        <v>746.29922916398823</v>
      </c>
      <c r="J283" s="4" t="str">
        <f t="shared" si="58"/>
        <v>Nei</v>
      </c>
      <c r="K283" s="37">
        <f t="shared" si="60"/>
        <v>1040</v>
      </c>
      <c r="L283" s="16">
        <f t="shared" si="61"/>
        <v>84600.480618029702</v>
      </c>
      <c r="M283" s="16">
        <f t="shared" si="62"/>
        <v>11564.652855125161</v>
      </c>
      <c r="N283" s="16">
        <f t="shared" si="63"/>
        <v>23051.690590417271</v>
      </c>
      <c r="O283" s="16">
        <f t="shared" si="64"/>
        <v>153833.16750911457</v>
      </c>
      <c r="P283" s="16">
        <f t="shared" si="65"/>
        <v>23051.690590417271</v>
      </c>
      <c r="Q283" s="24">
        <f t="shared" si="66"/>
        <v>18627.628759933148</v>
      </c>
      <c r="R283" s="24">
        <f t="shared" si="67"/>
        <v>461421.88740751066</v>
      </c>
      <c r="S283" s="16">
        <f t="shared" si="68"/>
        <v>776151.19833054778</v>
      </c>
      <c r="T283" s="16">
        <f t="shared" si="69"/>
        <v>776151.19833054778</v>
      </c>
      <c r="AA283" s="26"/>
      <c r="AB283" s="26"/>
    </row>
    <row r="284" spans="1:28" x14ac:dyDescent="0.25">
      <c r="A284" s="2">
        <v>50</v>
      </c>
      <c r="B284" s="6" t="s">
        <v>99</v>
      </c>
      <c r="C284" s="4" t="s">
        <v>603</v>
      </c>
      <c r="D284" s="26">
        <v>10.395624777461899</v>
      </c>
      <c r="E284" s="26">
        <v>4.4213156884615596</v>
      </c>
      <c r="F284" s="45">
        <v>230.92283159836089</v>
      </c>
      <c r="G284" s="12">
        <f t="shared" si="59"/>
        <v>14.816940465923459</v>
      </c>
      <c r="H284" s="12">
        <f t="shared" si="56"/>
        <v>23.092283159836089</v>
      </c>
      <c r="I284" s="13">
        <f t="shared" si="57"/>
        <v>148.1694046592346</v>
      </c>
      <c r="J284" s="4" t="str">
        <f t="shared" si="58"/>
        <v>Nei</v>
      </c>
      <c r="K284" s="37">
        <f t="shared" si="60"/>
        <v>1280</v>
      </c>
      <c r="L284" s="16">
        <f t="shared" si="61"/>
        <v>20672.595338056413</v>
      </c>
      <c r="M284" s="16">
        <f t="shared" si="62"/>
        <v>2825.8868856609224</v>
      </c>
      <c r="N284" s="16">
        <f t="shared" si="63"/>
        <v>5632.8080875254627</v>
      </c>
      <c r="O284" s="16">
        <f t="shared" si="64"/>
        <v>37589.985284429182</v>
      </c>
      <c r="P284" s="16">
        <f t="shared" si="65"/>
        <v>5632.8080875254627</v>
      </c>
      <c r="Q284" s="24">
        <f t="shared" si="66"/>
        <v>4551.7641111316871</v>
      </c>
      <c r="R284" s="24">
        <f t="shared" si="67"/>
        <v>112750.99016949117</v>
      </c>
      <c r="S284" s="16">
        <f t="shared" si="68"/>
        <v>189656.83796382029</v>
      </c>
      <c r="T284" s="16">
        <f t="shared" si="69"/>
        <v>189656.83796382029</v>
      </c>
      <c r="AA284" s="26"/>
      <c r="AB284" s="26"/>
    </row>
    <row r="285" spans="1:28" x14ac:dyDescent="0.25">
      <c r="A285" s="2">
        <v>50</v>
      </c>
      <c r="B285" s="6" t="s">
        <v>100</v>
      </c>
      <c r="C285" s="4" t="s">
        <v>604</v>
      </c>
      <c r="D285" s="26">
        <v>9.2887350740172998</v>
      </c>
      <c r="E285" s="26">
        <v>1.24669344966469</v>
      </c>
      <c r="F285" s="45">
        <v>261.05375665499889</v>
      </c>
      <c r="G285" s="12">
        <f t="shared" si="59"/>
        <v>10.53542852368199</v>
      </c>
      <c r="H285" s="12">
        <f t="shared" si="56"/>
        <v>26.105375665499892</v>
      </c>
      <c r="I285" s="13">
        <f t="shared" si="57"/>
        <v>105.35428523681989</v>
      </c>
      <c r="J285" s="4" t="str">
        <f t="shared" si="58"/>
        <v>Nei</v>
      </c>
      <c r="K285" s="37">
        <f t="shared" si="60"/>
        <v>1280</v>
      </c>
      <c r="L285" s="16">
        <f t="shared" si="61"/>
        <v>14699.029876241111</v>
      </c>
      <c r="M285" s="16">
        <f t="shared" si="62"/>
        <v>2009.3169280366292</v>
      </c>
      <c r="N285" s="16">
        <f t="shared" si="63"/>
        <v>4005.1485075629453</v>
      </c>
      <c r="O285" s="16">
        <f t="shared" si="64"/>
        <v>26727.960747440258</v>
      </c>
      <c r="P285" s="16">
        <f t="shared" si="65"/>
        <v>4005.1485075629453</v>
      </c>
      <c r="Q285" s="24">
        <f t="shared" si="66"/>
        <v>3236.4836424751074</v>
      </c>
      <c r="R285" s="24">
        <f t="shared" si="67"/>
        <v>80170.396893810466</v>
      </c>
      <c r="S285" s="16">
        <f t="shared" si="68"/>
        <v>134853.48510312947</v>
      </c>
      <c r="T285" s="16">
        <f t="shared" si="69"/>
        <v>134853.48510312947</v>
      </c>
      <c r="AA285" s="26"/>
      <c r="AB285" s="26"/>
    </row>
    <row r="286" spans="1:28" x14ac:dyDescent="0.25">
      <c r="A286" s="2">
        <v>50</v>
      </c>
      <c r="B286" s="6" t="s">
        <v>101</v>
      </c>
      <c r="C286" s="4" t="s">
        <v>605</v>
      </c>
      <c r="D286" s="26">
        <v>79.5344658612416</v>
      </c>
      <c r="E286" s="26">
        <v>10.304301716323501</v>
      </c>
      <c r="F286" s="45">
        <v>680.44550217036885</v>
      </c>
      <c r="G286" s="12">
        <f t="shared" si="59"/>
        <v>89.838767577565108</v>
      </c>
      <c r="H286" s="12">
        <f t="shared" si="56"/>
        <v>68.044550217036885</v>
      </c>
      <c r="I286" s="13">
        <f t="shared" si="57"/>
        <v>680.44550217036885</v>
      </c>
      <c r="J286" s="4" t="str">
        <f t="shared" si="58"/>
        <v>JA</v>
      </c>
      <c r="K286" s="37">
        <f t="shared" si="60"/>
        <v>1040</v>
      </c>
      <c r="L286" s="16">
        <f t="shared" si="61"/>
        <v>77135.302126033013</v>
      </c>
      <c r="M286" s="16">
        <f t="shared" si="62"/>
        <v>10544.183501632036</v>
      </c>
      <c r="N286" s="16">
        <f t="shared" si="63"/>
        <v>21017.600671038355</v>
      </c>
      <c r="O286" s="16">
        <f t="shared" si="64"/>
        <v>140258.87047137378</v>
      </c>
      <c r="P286" s="16">
        <f t="shared" si="65"/>
        <v>21017.600671038355</v>
      </c>
      <c r="Q286" s="24">
        <f t="shared" si="66"/>
        <v>16983.919734172407</v>
      </c>
      <c r="R286" s="24">
        <f t="shared" si="67"/>
        <v>420705.84508189565</v>
      </c>
      <c r="S286" s="16">
        <f t="shared" si="68"/>
        <v>707663.32225718361</v>
      </c>
      <c r="T286" s="16">
        <f t="shared" si="69"/>
        <v>707663.32225718361</v>
      </c>
      <c r="AA286" s="26"/>
      <c r="AB286" s="26"/>
    </row>
    <row r="287" spans="1:28" x14ac:dyDescent="0.25">
      <c r="A287" s="2">
        <v>50</v>
      </c>
      <c r="B287" s="6" t="s">
        <v>102</v>
      </c>
      <c r="C287" s="4" t="s">
        <v>606</v>
      </c>
      <c r="D287" s="26">
        <v>39.234503259355002</v>
      </c>
      <c r="E287" s="26">
        <v>3.3949290234882903</v>
      </c>
      <c r="F287" s="45">
        <v>772.09971999981985</v>
      </c>
      <c r="G287" s="12">
        <f t="shared" si="59"/>
        <v>42.62943228284329</v>
      </c>
      <c r="H287" s="12">
        <f t="shared" si="56"/>
        <v>77.209971999981988</v>
      </c>
      <c r="I287" s="13">
        <f t="shared" si="57"/>
        <v>426.29432282843288</v>
      </c>
      <c r="J287" s="4" t="str">
        <f t="shared" si="58"/>
        <v>Nei</v>
      </c>
      <c r="K287" s="37">
        <f t="shared" si="60"/>
        <v>1040</v>
      </c>
      <c r="L287" s="16">
        <f t="shared" si="61"/>
        <v>48324.724435831151</v>
      </c>
      <c r="M287" s="16">
        <f t="shared" si="62"/>
        <v>6605.8568265493959</v>
      </c>
      <c r="N287" s="16">
        <f t="shared" si="63"/>
        <v>13167.379043524634</v>
      </c>
      <c r="O287" s="16">
        <f t="shared" si="64"/>
        <v>87871.196175979203</v>
      </c>
      <c r="P287" s="16">
        <f t="shared" si="65"/>
        <v>13167.379043524634</v>
      </c>
      <c r="Q287" s="24">
        <f t="shared" si="66"/>
        <v>10640.306297797684</v>
      </c>
      <c r="R287" s="24">
        <f t="shared" si="67"/>
        <v>263569.25391836348</v>
      </c>
      <c r="S287" s="16">
        <f t="shared" si="68"/>
        <v>443346.09574157017</v>
      </c>
      <c r="T287" s="16">
        <f t="shared" si="69"/>
        <v>443346.09574157017</v>
      </c>
      <c r="AA287" s="26"/>
      <c r="AB287" s="26"/>
    </row>
    <row r="288" spans="1:28" x14ac:dyDescent="0.25">
      <c r="A288" s="2">
        <v>50</v>
      </c>
      <c r="B288" s="6" t="s">
        <v>103</v>
      </c>
      <c r="C288" s="4" t="s">
        <v>607</v>
      </c>
      <c r="D288" s="26">
        <v>29.875770012496098</v>
      </c>
      <c r="E288" s="26">
        <v>7.0617623039639605</v>
      </c>
      <c r="F288" s="45">
        <v>990.31020117871037</v>
      </c>
      <c r="G288" s="12">
        <f t="shared" si="59"/>
        <v>36.937532316460057</v>
      </c>
      <c r="H288" s="12">
        <f t="shared" si="56"/>
        <v>99.031020117871037</v>
      </c>
      <c r="I288" s="13">
        <f t="shared" si="57"/>
        <v>369.37532316460056</v>
      </c>
      <c r="J288" s="4" t="str">
        <f t="shared" si="58"/>
        <v>Nei</v>
      </c>
      <c r="K288" s="37">
        <f t="shared" si="60"/>
        <v>1040</v>
      </c>
      <c r="L288" s="16">
        <f t="shared" si="61"/>
        <v>41872.386633939117</v>
      </c>
      <c r="M288" s="16">
        <f t="shared" si="62"/>
        <v>5723.8400077586502</v>
      </c>
      <c r="N288" s="16">
        <f t="shared" si="63"/>
        <v>11409.264981908182</v>
      </c>
      <c r="O288" s="16">
        <f t="shared" si="64"/>
        <v>76138.596613272777</v>
      </c>
      <c r="P288" s="16">
        <f t="shared" si="65"/>
        <v>11409.264981908182</v>
      </c>
      <c r="Q288" s="24">
        <f t="shared" si="66"/>
        <v>9219.6080661884298</v>
      </c>
      <c r="R288" s="24">
        <f t="shared" si="67"/>
        <v>228377.37480620923</v>
      </c>
      <c r="S288" s="16">
        <f t="shared" si="68"/>
        <v>384150.33609118458</v>
      </c>
      <c r="T288" s="16">
        <f t="shared" si="69"/>
        <v>384150.33609118458</v>
      </c>
      <c r="AA288" s="26"/>
      <c r="AB288" s="26"/>
    </row>
    <row r="289" spans="1:42" x14ac:dyDescent="0.25">
      <c r="A289" s="2">
        <v>50</v>
      </c>
      <c r="B289" s="6" t="s">
        <v>104</v>
      </c>
      <c r="C289" s="4" t="s">
        <v>608</v>
      </c>
      <c r="D289" s="26">
        <v>20.0285873016539</v>
      </c>
      <c r="E289" s="26">
        <v>2.5786026599284697</v>
      </c>
      <c r="F289" s="45">
        <v>497.42695664481727</v>
      </c>
      <c r="G289" s="12">
        <f t="shared" si="59"/>
        <v>22.607189961582371</v>
      </c>
      <c r="H289" s="12">
        <f t="shared" si="56"/>
        <v>49.74269566448173</v>
      </c>
      <c r="I289" s="13">
        <f t="shared" si="57"/>
        <v>226.07189961582372</v>
      </c>
      <c r="J289" s="4" t="str">
        <f t="shared" si="58"/>
        <v>Nei</v>
      </c>
      <c r="K289" s="37">
        <f t="shared" si="60"/>
        <v>1040</v>
      </c>
      <c r="L289" s="16">
        <f t="shared" si="61"/>
        <v>25627.510540449777</v>
      </c>
      <c r="M289" s="16">
        <f t="shared" si="62"/>
        <v>3503.2101564468044</v>
      </c>
      <c r="N289" s="16">
        <f t="shared" si="63"/>
        <v>6982.9088353335628</v>
      </c>
      <c r="O289" s="16">
        <f t="shared" si="64"/>
        <v>46599.748524010509</v>
      </c>
      <c r="P289" s="16">
        <f t="shared" si="65"/>
        <v>6982.9088353335628</v>
      </c>
      <c r="Q289" s="24">
        <f t="shared" si="66"/>
        <v>5642.7546144109601</v>
      </c>
      <c r="R289" s="24">
        <f t="shared" si="67"/>
        <v>139775.7340944715</v>
      </c>
      <c r="S289" s="16">
        <f t="shared" si="68"/>
        <v>235114.77560045666</v>
      </c>
      <c r="T289" s="16">
        <f t="shared" si="69"/>
        <v>235114.77560045666</v>
      </c>
      <c r="AA289" s="26"/>
      <c r="AB289" s="26"/>
    </row>
    <row r="290" spans="1:42" x14ac:dyDescent="0.25">
      <c r="A290" s="2">
        <v>50</v>
      </c>
      <c r="B290" s="6" t="s">
        <v>105</v>
      </c>
      <c r="C290" s="4" t="s">
        <v>609</v>
      </c>
      <c r="D290" s="26">
        <v>59.519136553779404</v>
      </c>
      <c r="E290" s="26">
        <v>6.4240505850847098</v>
      </c>
      <c r="F290" s="45">
        <v>1844.1557958264348</v>
      </c>
      <c r="G290" s="12">
        <f t="shared" ref="G290:G333" si="70">(D290+E290)</f>
        <v>65.943187138864118</v>
      </c>
      <c r="H290" s="12">
        <f t="shared" ref="H290:H331" si="71">F290*0.1</f>
        <v>184.41557958264349</v>
      </c>
      <c r="I290" s="13">
        <f t="shared" ref="I290:I331" si="72">IF(G290&gt;=H290,F290,G290*10)</f>
        <v>659.43187138864118</v>
      </c>
      <c r="J290" s="4" t="str">
        <f t="shared" ref="J290:J331" si="73">IF(G290&gt;=H290,"JA","Nei")</f>
        <v>Nei</v>
      </c>
      <c r="K290" s="37">
        <f t="shared" si="60"/>
        <v>1040</v>
      </c>
      <c r="L290" s="16">
        <f t="shared" si="61"/>
        <v>74753.196940616355</v>
      </c>
      <c r="M290" s="16">
        <f t="shared" si="62"/>
        <v>10218.556279038383</v>
      </c>
      <c r="N290" s="16">
        <f t="shared" si="63"/>
        <v>20368.531643452348</v>
      </c>
      <c r="O290" s="16">
        <f t="shared" si="64"/>
        <v>135927.37278559781</v>
      </c>
      <c r="P290" s="16">
        <f t="shared" si="65"/>
        <v>20368.531643452348</v>
      </c>
      <c r="Q290" s="24">
        <f t="shared" si="66"/>
        <v>16459.419509860483</v>
      </c>
      <c r="R290" s="24">
        <f t="shared" si="67"/>
        <v>407713.53744216909</v>
      </c>
      <c r="S290" s="16">
        <f t="shared" si="68"/>
        <v>685809.14624418679</v>
      </c>
      <c r="T290" s="16">
        <f t="shared" si="69"/>
        <v>685809.14624418679</v>
      </c>
      <c r="AA290" s="26"/>
      <c r="AB290" s="26"/>
    </row>
    <row r="291" spans="1:42" x14ac:dyDescent="0.25">
      <c r="A291" s="2">
        <v>50</v>
      </c>
      <c r="B291" s="6" t="s">
        <v>106</v>
      </c>
      <c r="C291" s="4" t="s">
        <v>610</v>
      </c>
      <c r="D291" s="26">
        <v>73.697900837506396</v>
      </c>
      <c r="E291" s="26">
        <v>10.015951305056499</v>
      </c>
      <c r="F291" s="45">
        <v>694.41165876613525</v>
      </c>
      <c r="G291" s="12">
        <f t="shared" si="70"/>
        <v>83.713852142562899</v>
      </c>
      <c r="H291" s="12">
        <f t="shared" si="71"/>
        <v>69.441165876613525</v>
      </c>
      <c r="I291" s="13">
        <f t="shared" si="72"/>
        <v>694.41165876613525</v>
      </c>
      <c r="J291" s="4" t="str">
        <f t="shared" si="73"/>
        <v>JA</v>
      </c>
      <c r="K291" s="37">
        <f t="shared" si="60"/>
        <v>1040</v>
      </c>
      <c r="L291" s="16">
        <f t="shared" si="61"/>
        <v>78718.505637729089</v>
      </c>
      <c r="M291" s="16">
        <f t="shared" si="62"/>
        <v>10760.603064240031</v>
      </c>
      <c r="N291" s="16">
        <f t="shared" si="63"/>
        <v>21448.987315968385</v>
      </c>
      <c r="O291" s="16">
        <f t="shared" si="64"/>
        <v>143137.68639814592</v>
      </c>
      <c r="P291" s="16">
        <f t="shared" si="65"/>
        <v>21448.987315968385</v>
      </c>
      <c r="Q291" s="24">
        <f t="shared" si="66"/>
        <v>17332.515002802735</v>
      </c>
      <c r="R291" s="24">
        <f t="shared" si="67"/>
        <v>429340.8403819261</v>
      </c>
      <c r="S291" s="16">
        <f t="shared" si="68"/>
        <v>722188.12511678063</v>
      </c>
      <c r="T291" s="16">
        <f t="shared" si="69"/>
        <v>722188.12511678063</v>
      </c>
      <c r="AA291" s="26"/>
      <c r="AB291" s="26"/>
    </row>
    <row r="292" spans="1:42" x14ac:dyDescent="0.25">
      <c r="A292" s="2">
        <v>50</v>
      </c>
      <c r="B292" s="6" t="s">
        <v>107</v>
      </c>
      <c r="C292" s="4" t="s">
        <v>611</v>
      </c>
      <c r="D292" s="26">
        <v>33.359921958292496</v>
      </c>
      <c r="E292" s="26">
        <v>5.15338111098034</v>
      </c>
      <c r="F292" s="45">
        <v>224.21281191355777</v>
      </c>
      <c r="G292" s="12">
        <f t="shared" si="70"/>
        <v>38.513303069272837</v>
      </c>
      <c r="H292" s="12">
        <f t="shared" si="71"/>
        <v>22.421281191355778</v>
      </c>
      <c r="I292" s="13">
        <f t="shared" si="72"/>
        <v>224.21281191355777</v>
      </c>
      <c r="J292" s="4" t="str">
        <f t="shared" si="73"/>
        <v>JA</v>
      </c>
      <c r="K292" s="37">
        <f t="shared" si="60"/>
        <v>1040</v>
      </c>
      <c r="L292" s="16">
        <f t="shared" si="61"/>
        <v>25416.764358520908</v>
      </c>
      <c r="M292" s="16">
        <f t="shared" si="62"/>
        <v>3474.401733412491</v>
      </c>
      <c r="N292" s="16">
        <f t="shared" si="63"/>
        <v>6925.4853343859722</v>
      </c>
      <c r="O292" s="16">
        <f t="shared" si="64"/>
        <v>46216.538494117834</v>
      </c>
      <c r="P292" s="16">
        <f t="shared" si="65"/>
        <v>6925.4853343859722</v>
      </c>
      <c r="Q292" s="24">
        <f t="shared" si="66"/>
        <v>5596.3517853624016</v>
      </c>
      <c r="R292" s="24">
        <f t="shared" si="67"/>
        <v>138626.2973499145</v>
      </c>
      <c r="S292" s="16">
        <f t="shared" si="68"/>
        <v>233181.32439010008</v>
      </c>
      <c r="T292" s="16">
        <f t="shared" si="69"/>
        <v>233181.32439010008</v>
      </c>
      <c r="AA292" s="26"/>
      <c r="AB292" s="26"/>
    </row>
    <row r="293" spans="1:42" x14ac:dyDescent="0.25">
      <c r="A293" s="2">
        <v>50</v>
      </c>
      <c r="B293" s="6" t="s">
        <v>108</v>
      </c>
      <c r="C293" s="4" t="s">
        <v>612</v>
      </c>
      <c r="D293" s="26">
        <v>14.751939377292201</v>
      </c>
      <c r="E293" s="26">
        <v>5.8326880254115201</v>
      </c>
      <c r="F293" s="45">
        <v>168.43812629007397</v>
      </c>
      <c r="G293" s="12">
        <f t="shared" si="70"/>
        <v>20.58462740270372</v>
      </c>
      <c r="H293" s="12">
        <f t="shared" si="71"/>
        <v>16.843812629007399</v>
      </c>
      <c r="I293" s="13">
        <f t="shared" si="72"/>
        <v>168.43812629007397</v>
      </c>
      <c r="J293" s="4" t="str">
        <f t="shared" si="73"/>
        <v>JA</v>
      </c>
      <c r="K293" s="37">
        <f t="shared" si="60"/>
        <v>1280</v>
      </c>
      <c r="L293" s="16">
        <f t="shared" si="61"/>
        <v>22672</v>
      </c>
      <c r="M293" s="16">
        <f t="shared" si="62"/>
        <v>3099.2</v>
      </c>
      <c r="N293" s="16">
        <f t="shared" si="63"/>
        <v>6177.6</v>
      </c>
      <c r="O293" s="16">
        <f t="shared" si="64"/>
        <v>41225.599999999999</v>
      </c>
      <c r="P293" s="16">
        <f t="shared" si="65"/>
        <v>6177.6</v>
      </c>
      <c r="Q293" s="24">
        <f t="shared" si="66"/>
        <v>4992</v>
      </c>
      <c r="R293" s="24">
        <f t="shared" si="67"/>
        <v>123656</v>
      </c>
      <c r="S293" s="16">
        <f t="shared" si="68"/>
        <v>215600.80165129469</v>
      </c>
      <c r="T293" s="16">
        <f t="shared" si="69"/>
        <v>208000</v>
      </c>
      <c r="AA293" s="26"/>
      <c r="AB293" s="26"/>
    </row>
    <row r="294" spans="1:42" s="21" customFormat="1" ht="13" thickBot="1" x14ac:dyDescent="0.3">
      <c r="A294" s="2">
        <v>50</v>
      </c>
      <c r="B294" s="6" t="s">
        <v>109</v>
      </c>
      <c r="C294" s="4" t="s">
        <v>613</v>
      </c>
      <c r="D294" s="26">
        <v>39.3145212557436</v>
      </c>
      <c r="E294" s="26">
        <v>4.6193115918631502</v>
      </c>
      <c r="F294" s="45">
        <v>923.87343328713939</v>
      </c>
      <c r="G294" s="12">
        <f t="shared" si="70"/>
        <v>43.933832847606752</v>
      </c>
      <c r="H294" s="12">
        <f t="shared" si="71"/>
        <v>92.387343328713939</v>
      </c>
      <c r="I294" s="13">
        <f t="shared" si="72"/>
        <v>439.33832847606755</v>
      </c>
      <c r="J294" s="4" t="str">
        <f t="shared" si="73"/>
        <v>Nei</v>
      </c>
      <c r="K294" s="37">
        <f t="shared" si="60"/>
        <v>1040</v>
      </c>
      <c r="L294" s="16">
        <f t="shared" si="61"/>
        <v>49803.392916047014</v>
      </c>
      <c r="M294" s="16">
        <f t="shared" si="62"/>
        <v>6807.9867380651431</v>
      </c>
      <c r="N294" s="16">
        <f t="shared" si="63"/>
        <v>13570.282289968774</v>
      </c>
      <c r="O294" s="16">
        <f t="shared" si="64"/>
        <v>90559.930972114846</v>
      </c>
      <c r="P294" s="16">
        <f t="shared" si="65"/>
        <v>13570.282289968774</v>
      </c>
      <c r="Q294" s="24">
        <f t="shared" si="66"/>
        <v>10965.884678762646</v>
      </c>
      <c r="R294" s="24">
        <f t="shared" si="67"/>
        <v>271634.10173018306</v>
      </c>
      <c r="S294" s="16">
        <f t="shared" si="68"/>
        <v>456911.86161511025</v>
      </c>
      <c r="T294" s="16">
        <f t="shared" si="69"/>
        <v>456911.86161511025</v>
      </c>
      <c r="U294"/>
      <c r="V294" s="26"/>
      <c r="W294" s="26"/>
      <c r="X294" s="33"/>
      <c r="Y294"/>
      <c r="Z294"/>
      <c r="AA294" s="26"/>
      <c r="AB294" s="26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 x14ac:dyDescent="0.25">
      <c r="A295" s="2">
        <v>50</v>
      </c>
      <c r="B295" s="6" t="s">
        <v>110</v>
      </c>
      <c r="C295" s="4" t="s">
        <v>614</v>
      </c>
      <c r="D295" s="26">
        <v>8.6745116696043105</v>
      </c>
      <c r="E295" s="26">
        <v>1.2578105878804802</v>
      </c>
      <c r="F295" s="45">
        <v>359.76815854366998</v>
      </c>
      <c r="G295" s="12">
        <f t="shared" si="70"/>
        <v>9.93232225748479</v>
      </c>
      <c r="H295" s="12">
        <f t="shared" si="71"/>
        <v>35.976815854366997</v>
      </c>
      <c r="I295" s="13">
        <f t="shared" si="72"/>
        <v>99.323222574847904</v>
      </c>
      <c r="J295" s="4" t="str">
        <f t="shared" si="73"/>
        <v>Nei</v>
      </c>
      <c r="K295" s="37">
        <f t="shared" si="60"/>
        <v>1280</v>
      </c>
      <c r="L295" s="16">
        <f t="shared" si="61"/>
        <v>13857.57601364278</v>
      </c>
      <c r="M295" s="16">
        <f t="shared" si="62"/>
        <v>1894.2925009474993</v>
      </c>
      <c r="N295" s="16">
        <f t="shared" si="63"/>
        <v>3775.8716294054184</v>
      </c>
      <c r="O295" s="16">
        <f t="shared" si="64"/>
        <v>25197.904274348613</v>
      </c>
      <c r="P295" s="16">
        <f t="shared" si="65"/>
        <v>3775.8716294054184</v>
      </c>
      <c r="Q295" s="24">
        <f t="shared" si="66"/>
        <v>3051.2093974993277</v>
      </c>
      <c r="R295" s="24">
        <f t="shared" si="67"/>
        <v>75580.999450556264</v>
      </c>
      <c r="S295" s="16">
        <f t="shared" si="68"/>
        <v>127133.72489580532</v>
      </c>
      <c r="T295" s="16">
        <f t="shared" si="69"/>
        <v>127133.72489580532</v>
      </c>
      <c r="AA295" s="26"/>
      <c r="AB295" s="26"/>
    </row>
    <row r="296" spans="1:42" x14ac:dyDescent="0.25">
      <c r="A296" s="2">
        <v>50</v>
      </c>
      <c r="B296" s="6" t="s">
        <v>111</v>
      </c>
      <c r="C296" s="4" t="s">
        <v>615</v>
      </c>
      <c r="D296" s="26">
        <v>12.2483744038548</v>
      </c>
      <c r="E296" s="26">
        <v>3.1422257574498902</v>
      </c>
      <c r="F296" s="45">
        <v>500.76243836947708</v>
      </c>
      <c r="G296" s="12">
        <f t="shared" si="70"/>
        <v>15.39060016130469</v>
      </c>
      <c r="H296" s="12">
        <f t="shared" si="71"/>
        <v>50.076243836947711</v>
      </c>
      <c r="I296" s="13">
        <f t="shared" si="72"/>
        <v>153.9060016130469</v>
      </c>
      <c r="J296" s="4" t="str">
        <f t="shared" si="73"/>
        <v>Nei</v>
      </c>
      <c r="K296" s="37">
        <f t="shared" si="60"/>
        <v>1280</v>
      </c>
      <c r="L296" s="16">
        <f t="shared" si="61"/>
        <v>21472.965345052304</v>
      </c>
      <c r="M296" s="16">
        <f t="shared" si="62"/>
        <v>2935.2952627640302</v>
      </c>
      <c r="N296" s="16">
        <f t="shared" si="63"/>
        <v>5850.8905573215907</v>
      </c>
      <c r="O296" s="16">
        <f t="shared" si="64"/>
        <v>39045.336985223541</v>
      </c>
      <c r="P296" s="16">
        <f t="shared" si="65"/>
        <v>5850.8905573215907</v>
      </c>
      <c r="Q296" s="24">
        <f t="shared" si="66"/>
        <v>4727.9923695528005</v>
      </c>
      <c r="R296" s="24">
        <f t="shared" si="67"/>
        <v>117116.31098746417</v>
      </c>
      <c r="S296" s="16">
        <f t="shared" si="68"/>
        <v>196999.68206470003</v>
      </c>
      <c r="T296" s="16">
        <f t="shared" si="69"/>
        <v>196999.68206470003</v>
      </c>
      <c r="AA296" s="26"/>
      <c r="AB296" s="26"/>
    </row>
    <row r="297" spans="1:42" x14ac:dyDescent="0.25">
      <c r="A297" s="2">
        <v>50</v>
      </c>
      <c r="B297" s="6" t="s">
        <v>112</v>
      </c>
      <c r="C297" s="4" t="s">
        <v>616</v>
      </c>
      <c r="D297" s="26">
        <v>90.733363737409292</v>
      </c>
      <c r="E297" s="26">
        <v>15.6435651588054</v>
      </c>
      <c r="F297" s="45">
        <v>825.96866859958538</v>
      </c>
      <c r="G297" s="12">
        <f t="shared" si="70"/>
        <v>106.37692889621469</v>
      </c>
      <c r="H297" s="12">
        <f t="shared" si="71"/>
        <v>82.596866859958538</v>
      </c>
      <c r="I297" s="13">
        <f t="shared" si="72"/>
        <v>825.96866859958538</v>
      </c>
      <c r="J297" s="4" t="str">
        <f t="shared" si="73"/>
        <v>JA</v>
      </c>
      <c r="K297" s="37">
        <f t="shared" si="60"/>
        <v>1040</v>
      </c>
      <c r="L297" s="16">
        <f t="shared" si="61"/>
        <v>93631.808272448994</v>
      </c>
      <c r="M297" s="16">
        <f t="shared" si="62"/>
        <v>12799.210488619176</v>
      </c>
      <c r="N297" s="16">
        <f t="shared" si="63"/>
        <v>25512.520235703993</v>
      </c>
      <c r="O297" s="16">
        <f t="shared" si="64"/>
        <v>170255.26972109533</v>
      </c>
      <c r="P297" s="16">
        <f t="shared" si="65"/>
        <v>25512.520235703993</v>
      </c>
      <c r="Q297" s="24">
        <f t="shared" si="66"/>
        <v>20616.177968245651</v>
      </c>
      <c r="R297" s="24">
        <f t="shared" si="67"/>
        <v>510679.90842175164</v>
      </c>
      <c r="S297" s="16">
        <f t="shared" si="68"/>
        <v>859007.41534356878</v>
      </c>
      <c r="T297" s="16">
        <f t="shared" si="69"/>
        <v>859007.41534356878</v>
      </c>
      <c r="AA297" s="26"/>
      <c r="AB297" s="26"/>
    </row>
    <row r="298" spans="1:42" x14ac:dyDescent="0.25">
      <c r="A298" s="2">
        <v>50</v>
      </c>
      <c r="B298" s="6" t="s">
        <v>113</v>
      </c>
      <c r="C298" s="4" t="s">
        <v>617</v>
      </c>
      <c r="D298" s="26">
        <v>23.984985309824797</v>
      </c>
      <c r="E298" s="26">
        <v>3.64700853018347</v>
      </c>
      <c r="F298" s="45">
        <v>76.323338437107481</v>
      </c>
      <c r="G298" s="12">
        <f t="shared" si="70"/>
        <v>27.631993840008267</v>
      </c>
      <c r="H298" s="12">
        <f t="shared" si="71"/>
        <v>7.6323338437107484</v>
      </c>
      <c r="I298" s="13">
        <f t="shared" si="72"/>
        <v>76.323338437107481</v>
      </c>
      <c r="J298" s="4" t="str">
        <f t="shared" si="73"/>
        <v>JA</v>
      </c>
      <c r="K298" s="37">
        <f t="shared" si="60"/>
        <v>1280</v>
      </c>
      <c r="L298" s="16">
        <f t="shared" si="61"/>
        <v>10648.632178745236</v>
      </c>
      <c r="M298" s="16">
        <f t="shared" si="62"/>
        <v>1455.638710672514</v>
      </c>
      <c r="N298" s="16">
        <f t="shared" si="63"/>
        <v>2901.5080340250784</v>
      </c>
      <c r="O298" s="16">
        <f t="shared" si="64"/>
        <v>19362.925668140419</v>
      </c>
      <c r="P298" s="16">
        <f t="shared" si="65"/>
        <v>2901.5080340250784</v>
      </c>
      <c r="Q298" s="24">
        <f t="shared" si="66"/>
        <v>2344.652956787942</v>
      </c>
      <c r="R298" s="24">
        <f t="shared" si="67"/>
        <v>58079.007617101313</v>
      </c>
      <c r="S298" s="16">
        <f t="shared" si="68"/>
        <v>97693.873199497582</v>
      </c>
      <c r="T298" s="16">
        <f t="shared" si="69"/>
        <v>97693.873199497582</v>
      </c>
      <c r="AA298" s="26"/>
      <c r="AB298" s="26"/>
    </row>
    <row r="299" spans="1:42" x14ac:dyDescent="0.25">
      <c r="A299" s="2">
        <v>50</v>
      </c>
      <c r="B299" s="6" t="s">
        <v>114</v>
      </c>
      <c r="C299" s="4" t="s">
        <v>618</v>
      </c>
      <c r="D299" s="26">
        <v>136.75795044487899</v>
      </c>
      <c r="E299" s="26">
        <v>11.1633810377707</v>
      </c>
      <c r="F299" s="45">
        <v>635.23599300742046</v>
      </c>
      <c r="G299" s="12">
        <f t="shared" si="70"/>
        <v>147.92133148264969</v>
      </c>
      <c r="H299" s="12">
        <f t="shared" si="71"/>
        <v>63.523599300742049</v>
      </c>
      <c r="I299" s="13">
        <f t="shared" si="72"/>
        <v>635.23599300742046</v>
      </c>
      <c r="J299" s="4" t="str">
        <f t="shared" si="73"/>
        <v>JA</v>
      </c>
      <c r="K299" s="37">
        <f t="shared" si="60"/>
        <v>1040</v>
      </c>
      <c r="L299" s="16">
        <f t="shared" si="61"/>
        <v>72010.352167321194</v>
      </c>
      <c r="M299" s="16">
        <f t="shared" si="62"/>
        <v>9843.6169476429877</v>
      </c>
      <c r="N299" s="16">
        <f t="shared" si="63"/>
        <v>19621.169352013207</v>
      </c>
      <c r="O299" s="16">
        <f t="shared" si="64"/>
        <v>130939.92476663357</v>
      </c>
      <c r="P299" s="16">
        <f t="shared" si="65"/>
        <v>19621.169352013207</v>
      </c>
      <c r="Q299" s="24">
        <f t="shared" si="66"/>
        <v>15855.490385465217</v>
      </c>
      <c r="R299" s="24">
        <f t="shared" si="67"/>
        <v>392753.70975662797</v>
      </c>
      <c r="S299" s="16">
        <f t="shared" si="68"/>
        <v>660645.43272771733</v>
      </c>
      <c r="T299" s="16">
        <f t="shared" si="69"/>
        <v>660645.43272771733</v>
      </c>
      <c r="AA299" s="26"/>
      <c r="AB299" s="26"/>
    </row>
    <row r="300" spans="1:42" x14ac:dyDescent="0.25">
      <c r="A300" s="2">
        <v>50</v>
      </c>
      <c r="B300" s="6" t="s">
        <v>115</v>
      </c>
      <c r="C300" s="4" t="s">
        <v>619</v>
      </c>
      <c r="D300" s="26">
        <v>89.221196716860106</v>
      </c>
      <c r="E300" s="26">
        <v>10.952026064945201</v>
      </c>
      <c r="F300" s="45">
        <v>1041.0924399899761</v>
      </c>
      <c r="G300" s="12">
        <f t="shared" si="70"/>
        <v>100.17322278180531</v>
      </c>
      <c r="H300" s="12">
        <f t="shared" si="71"/>
        <v>104.10924399899761</v>
      </c>
      <c r="I300" s="13">
        <f t="shared" si="72"/>
        <v>1001.732227818053</v>
      </c>
      <c r="J300" s="4" t="str">
        <f t="shared" si="73"/>
        <v>Nei</v>
      </c>
      <c r="K300" s="37">
        <f t="shared" si="60"/>
        <v>1040</v>
      </c>
      <c r="L300" s="16">
        <f t="shared" si="61"/>
        <v>113556.36534545448</v>
      </c>
      <c r="M300" s="16">
        <f t="shared" si="62"/>
        <v>15522.842602268549</v>
      </c>
      <c r="N300" s="16">
        <f t="shared" si="63"/>
        <v>30941.505052844022</v>
      </c>
      <c r="O300" s="16">
        <f t="shared" si="64"/>
        <v>206485.06065567961</v>
      </c>
      <c r="P300" s="16">
        <f t="shared" si="65"/>
        <v>30941.505052844022</v>
      </c>
      <c r="Q300" s="24">
        <f t="shared" si="66"/>
        <v>25003.236406338605</v>
      </c>
      <c r="R300" s="24">
        <f t="shared" si="67"/>
        <v>619351.00181534584</v>
      </c>
      <c r="S300" s="16">
        <f t="shared" si="68"/>
        <v>1041801.5169307751</v>
      </c>
      <c r="T300" s="16">
        <f t="shared" si="69"/>
        <v>1041801.5169307751</v>
      </c>
      <c r="AA300" s="26"/>
      <c r="AB300" s="26"/>
    </row>
    <row r="301" spans="1:42" x14ac:dyDescent="0.25">
      <c r="A301" s="2">
        <v>50</v>
      </c>
      <c r="B301" s="6" t="s">
        <v>620</v>
      </c>
      <c r="C301" s="4" t="s">
        <v>621</v>
      </c>
      <c r="D301" s="26">
        <v>40.771237192645401</v>
      </c>
      <c r="E301" s="26">
        <v>2.85361092687676</v>
      </c>
      <c r="F301" s="45">
        <v>1404.8559163271664</v>
      </c>
      <c r="G301" s="12">
        <f t="shared" si="70"/>
        <v>43.624848119522163</v>
      </c>
      <c r="H301" s="12">
        <f t="shared" si="71"/>
        <v>140.48559163271665</v>
      </c>
      <c r="I301" s="13">
        <f t="shared" si="72"/>
        <v>436.24848119522164</v>
      </c>
      <c r="J301" s="4" t="str">
        <f t="shared" si="73"/>
        <v>Nei</v>
      </c>
      <c r="K301" s="37">
        <f t="shared" si="60"/>
        <v>1040</v>
      </c>
      <c r="L301" s="16">
        <f t="shared" si="61"/>
        <v>49453.127828290322</v>
      </c>
      <c r="M301" s="16">
        <f t="shared" si="62"/>
        <v>6760.1064646011546</v>
      </c>
      <c r="N301" s="16">
        <f t="shared" si="63"/>
        <v>13474.843087158006</v>
      </c>
      <c r="O301" s="16">
        <f t="shared" si="64"/>
        <v>89923.026931808636</v>
      </c>
      <c r="P301" s="16">
        <f t="shared" si="65"/>
        <v>13474.843087158006</v>
      </c>
      <c r="Q301" s="24">
        <f t="shared" si="66"/>
        <v>10888.762090632732</v>
      </c>
      <c r="R301" s="24">
        <f t="shared" si="67"/>
        <v>269723.71095338161</v>
      </c>
      <c r="S301" s="16">
        <f t="shared" si="68"/>
        <v>453698.42044303048</v>
      </c>
      <c r="T301" s="16">
        <f t="shared" si="69"/>
        <v>453698.42044303048</v>
      </c>
      <c r="AA301" s="26"/>
      <c r="AB301" s="26"/>
    </row>
    <row r="302" spans="1:42" x14ac:dyDescent="0.25">
      <c r="A302" s="2">
        <v>50</v>
      </c>
      <c r="B302" s="6" t="s">
        <v>116</v>
      </c>
      <c r="C302" s="4" t="s">
        <v>622</v>
      </c>
      <c r="D302" s="26">
        <v>16.9261779816594</v>
      </c>
      <c r="E302" s="26">
        <v>1.9827058388073699</v>
      </c>
      <c r="F302" s="45">
        <v>1562.4179056287071</v>
      </c>
      <c r="G302" s="12">
        <f t="shared" si="70"/>
        <v>18.90888382046677</v>
      </c>
      <c r="H302" s="12">
        <f t="shared" si="71"/>
        <v>156.24179056287073</v>
      </c>
      <c r="I302" s="13">
        <f t="shared" si="72"/>
        <v>189.0888382046677</v>
      </c>
      <c r="J302" s="4" t="str">
        <f t="shared" si="73"/>
        <v>Nei</v>
      </c>
      <c r="K302" s="37">
        <f t="shared" si="60"/>
        <v>1280</v>
      </c>
      <c r="L302" s="16">
        <f t="shared" si="61"/>
        <v>22672</v>
      </c>
      <c r="M302" s="16">
        <f t="shared" si="62"/>
        <v>3099.2</v>
      </c>
      <c r="N302" s="16">
        <f t="shared" si="63"/>
        <v>6177.6</v>
      </c>
      <c r="O302" s="16">
        <f t="shared" si="64"/>
        <v>41225.599999999999</v>
      </c>
      <c r="P302" s="16">
        <f t="shared" si="65"/>
        <v>6177.6</v>
      </c>
      <c r="Q302" s="24">
        <f t="shared" si="66"/>
        <v>4992</v>
      </c>
      <c r="R302" s="24">
        <f t="shared" si="67"/>
        <v>123656</v>
      </c>
      <c r="S302" s="16">
        <f t="shared" si="68"/>
        <v>242033.71290197465</v>
      </c>
      <c r="T302" s="16">
        <f t="shared" si="69"/>
        <v>208000</v>
      </c>
      <c r="AA302" s="26"/>
      <c r="AB302" s="26"/>
    </row>
    <row r="303" spans="1:42" x14ac:dyDescent="0.25">
      <c r="A303" s="2">
        <v>50</v>
      </c>
      <c r="B303" s="6" t="s">
        <v>117</v>
      </c>
      <c r="C303" s="4" t="s">
        <v>623</v>
      </c>
      <c r="D303" s="26">
        <v>5.1753909987861899</v>
      </c>
      <c r="E303" s="26">
        <v>0.671032211600607</v>
      </c>
      <c r="F303" s="45">
        <v>680.91604663918395</v>
      </c>
      <c r="G303" s="12">
        <f t="shared" si="70"/>
        <v>5.8464232103867966</v>
      </c>
      <c r="H303" s="12">
        <f t="shared" si="71"/>
        <v>68.091604663918403</v>
      </c>
      <c r="I303" s="13">
        <f t="shared" si="72"/>
        <v>58.464232103867964</v>
      </c>
      <c r="J303" s="4" t="str">
        <f t="shared" si="73"/>
        <v>Nei</v>
      </c>
      <c r="K303" s="37">
        <f t="shared" si="60"/>
        <v>1280</v>
      </c>
      <c r="L303" s="16">
        <f t="shared" si="61"/>
        <v>8156.9296631316574</v>
      </c>
      <c r="M303" s="16">
        <f t="shared" si="62"/>
        <v>1115.0298346849697</v>
      </c>
      <c r="N303" s="16">
        <f t="shared" si="63"/>
        <v>2222.5762476606442</v>
      </c>
      <c r="O303" s="16">
        <f t="shared" si="64"/>
        <v>14832.141827822885</v>
      </c>
      <c r="P303" s="16">
        <f t="shared" si="65"/>
        <v>2222.5762476606442</v>
      </c>
      <c r="Q303" s="24">
        <f t="shared" si="66"/>
        <v>1796.0212102308237</v>
      </c>
      <c r="R303" s="24">
        <f t="shared" si="67"/>
        <v>44488.942061759364</v>
      </c>
      <c r="S303" s="16">
        <f t="shared" si="68"/>
        <v>74834.217092950988</v>
      </c>
      <c r="T303" s="16">
        <f t="shared" si="69"/>
        <v>74834.217092950988</v>
      </c>
      <c r="AA303" s="26"/>
      <c r="AB303" s="26"/>
    </row>
    <row r="304" spans="1:42" x14ac:dyDescent="0.25">
      <c r="A304" s="2">
        <v>50</v>
      </c>
      <c r="B304" s="6" t="s">
        <v>118</v>
      </c>
      <c r="C304" s="4" t="s">
        <v>624</v>
      </c>
      <c r="D304" s="26">
        <v>7.8637751186298104</v>
      </c>
      <c r="E304" s="26">
        <v>1.3493235097051701</v>
      </c>
      <c r="F304" s="45">
        <v>725.25592565748002</v>
      </c>
      <c r="G304" s="12">
        <f t="shared" si="70"/>
        <v>9.2130986283349809</v>
      </c>
      <c r="H304" s="12">
        <f t="shared" si="71"/>
        <v>72.525592565747999</v>
      </c>
      <c r="I304" s="13">
        <f t="shared" si="72"/>
        <v>92.130986283349813</v>
      </c>
      <c r="J304" s="4" t="str">
        <f t="shared" si="73"/>
        <v>Nei</v>
      </c>
      <c r="K304" s="37">
        <f t="shared" si="60"/>
        <v>1280</v>
      </c>
      <c r="L304" s="16">
        <f t="shared" si="61"/>
        <v>12854.115206252965</v>
      </c>
      <c r="M304" s="16">
        <f t="shared" si="62"/>
        <v>1757.1221703960475</v>
      </c>
      <c r="N304" s="16">
        <f t="shared" si="63"/>
        <v>3502.4515745478266</v>
      </c>
      <c r="O304" s="16">
        <f t="shared" si="64"/>
        <v>23373.262696140711</v>
      </c>
      <c r="P304" s="16">
        <f t="shared" si="65"/>
        <v>3502.4515745478266</v>
      </c>
      <c r="Q304" s="24">
        <f t="shared" si="66"/>
        <v>2830.2638986245061</v>
      </c>
      <c r="R304" s="24">
        <f t="shared" si="67"/>
        <v>70107.995322177871</v>
      </c>
      <c r="S304" s="16">
        <f t="shared" si="68"/>
        <v>117927.66244268775</v>
      </c>
      <c r="T304" s="16">
        <f t="shared" si="69"/>
        <v>117927.66244268775</v>
      </c>
      <c r="AA304" s="26"/>
      <c r="AB304" s="26"/>
    </row>
    <row r="305" spans="1:42" x14ac:dyDescent="0.25">
      <c r="A305" s="2">
        <v>50</v>
      </c>
      <c r="B305" s="6" t="s">
        <v>119</v>
      </c>
      <c r="C305" s="4" t="s">
        <v>625</v>
      </c>
      <c r="D305" s="26">
        <v>22.421580017921499</v>
      </c>
      <c r="E305" s="26">
        <v>2.45878317956402</v>
      </c>
      <c r="F305" s="45">
        <v>810.51358060493283</v>
      </c>
      <c r="G305" s="12">
        <f t="shared" si="70"/>
        <v>24.880363197485519</v>
      </c>
      <c r="H305" s="12">
        <f t="shared" si="71"/>
        <v>81.051358060493286</v>
      </c>
      <c r="I305" s="13">
        <f t="shared" si="72"/>
        <v>248.80363197485519</v>
      </c>
      <c r="J305" s="4" t="str">
        <f t="shared" si="73"/>
        <v>Nei</v>
      </c>
      <c r="K305" s="37">
        <f t="shared" si="60"/>
        <v>1040</v>
      </c>
      <c r="L305" s="16">
        <f t="shared" si="61"/>
        <v>28204.379720669585</v>
      </c>
      <c r="M305" s="16">
        <f t="shared" si="62"/>
        <v>3855.461081082356</v>
      </c>
      <c r="N305" s="16">
        <f t="shared" si="63"/>
        <v>7685.0465844393275</v>
      </c>
      <c r="O305" s="16">
        <f t="shared" si="64"/>
        <v>51285.395051712949</v>
      </c>
      <c r="P305" s="16">
        <f t="shared" si="65"/>
        <v>7685.0465844393275</v>
      </c>
      <c r="Q305" s="24">
        <f t="shared" si="66"/>
        <v>6210.1386540923859</v>
      </c>
      <c r="R305" s="24">
        <f t="shared" si="67"/>
        <v>153830.30957741349</v>
      </c>
      <c r="S305" s="16">
        <f t="shared" si="68"/>
        <v>258755.7772538494</v>
      </c>
      <c r="T305" s="16">
        <f t="shared" si="69"/>
        <v>258755.7772538494</v>
      </c>
      <c r="AA305" s="26"/>
      <c r="AB305" s="26"/>
    </row>
    <row r="306" spans="1:42" x14ac:dyDescent="0.25">
      <c r="A306" s="2">
        <v>50</v>
      </c>
      <c r="B306" s="6" t="s">
        <v>120</v>
      </c>
      <c r="C306" s="4" t="s">
        <v>626</v>
      </c>
      <c r="D306" s="26">
        <v>19.818532843534399</v>
      </c>
      <c r="E306" s="26">
        <v>1.7247933062385901</v>
      </c>
      <c r="F306" s="45">
        <v>514.02176643772543</v>
      </c>
      <c r="G306" s="12">
        <f t="shared" si="70"/>
        <v>21.543326149772987</v>
      </c>
      <c r="H306" s="12">
        <f t="shared" si="71"/>
        <v>51.402176643772549</v>
      </c>
      <c r="I306" s="13">
        <f t="shared" si="72"/>
        <v>215.43326149772986</v>
      </c>
      <c r="J306" s="4" t="str">
        <f t="shared" si="73"/>
        <v>Nei</v>
      </c>
      <c r="K306" s="37">
        <f t="shared" si="60"/>
        <v>1040</v>
      </c>
      <c r="L306" s="16">
        <f t="shared" si="61"/>
        <v>24421.514523382659</v>
      </c>
      <c r="M306" s="16">
        <f t="shared" si="62"/>
        <v>3338.353820168822</v>
      </c>
      <c r="N306" s="16">
        <f t="shared" si="63"/>
        <v>6654.3025811418802</v>
      </c>
      <c r="O306" s="16">
        <f t="shared" si="64"/>
        <v>44406.827326004059</v>
      </c>
      <c r="P306" s="16">
        <f t="shared" si="65"/>
        <v>6654.3025811418802</v>
      </c>
      <c r="Q306" s="24">
        <f t="shared" si="66"/>
        <v>5377.2142069833371</v>
      </c>
      <c r="R306" s="24">
        <f t="shared" si="67"/>
        <v>133198.07691881643</v>
      </c>
      <c r="S306" s="16">
        <f t="shared" si="68"/>
        <v>224050.59195763906</v>
      </c>
      <c r="T306" s="16">
        <f t="shared" si="69"/>
        <v>224050.59195763906</v>
      </c>
      <c r="AA306" s="26"/>
      <c r="AB306" s="26"/>
    </row>
    <row r="307" spans="1:42" x14ac:dyDescent="0.25">
      <c r="A307" s="2">
        <v>50</v>
      </c>
      <c r="B307" s="6" t="s">
        <v>121</v>
      </c>
      <c r="C307" s="4" t="s">
        <v>627</v>
      </c>
      <c r="D307" s="26">
        <v>48.143267882236501</v>
      </c>
      <c r="E307" s="26">
        <v>3.8233907192263703</v>
      </c>
      <c r="F307" s="45">
        <v>599.68514339914429</v>
      </c>
      <c r="G307" s="12">
        <f t="shared" si="70"/>
        <v>51.966658601462868</v>
      </c>
      <c r="H307" s="12">
        <f t="shared" si="71"/>
        <v>59.968514339914435</v>
      </c>
      <c r="I307" s="13">
        <f t="shared" si="72"/>
        <v>519.66658601462871</v>
      </c>
      <c r="J307" s="4" t="str">
        <f t="shared" si="73"/>
        <v>Nei</v>
      </c>
      <c r="K307" s="37">
        <f t="shared" si="60"/>
        <v>1040</v>
      </c>
      <c r="L307" s="16">
        <f t="shared" si="61"/>
        <v>58909.404190618312</v>
      </c>
      <c r="M307" s="16">
        <f t="shared" si="62"/>
        <v>8052.7534168826869</v>
      </c>
      <c r="N307" s="16">
        <f t="shared" si="63"/>
        <v>16051.461508819853</v>
      </c>
      <c r="O307" s="16">
        <f t="shared" si="64"/>
        <v>107117.83404202339</v>
      </c>
      <c r="P307" s="16">
        <f t="shared" si="65"/>
        <v>16051.461508819853</v>
      </c>
      <c r="Q307" s="24">
        <f t="shared" si="66"/>
        <v>12970.877986925134</v>
      </c>
      <c r="R307" s="24">
        <f t="shared" si="67"/>
        <v>321299.45680112467</v>
      </c>
      <c r="S307" s="16">
        <f t="shared" si="68"/>
        <v>540453.2494552139</v>
      </c>
      <c r="T307" s="16">
        <f t="shared" si="69"/>
        <v>540453.2494552139</v>
      </c>
      <c r="AA307" s="26"/>
      <c r="AB307" s="26"/>
    </row>
    <row r="308" spans="1:42" x14ac:dyDescent="0.25">
      <c r="A308" s="2">
        <v>50</v>
      </c>
      <c r="B308" s="6" t="s">
        <v>122</v>
      </c>
      <c r="C308" s="4" t="s">
        <v>628</v>
      </c>
      <c r="D308" s="26">
        <v>10.315719861861801</v>
      </c>
      <c r="E308" s="26">
        <v>0.84486874427485603</v>
      </c>
      <c r="F308" s="45">
        <v>409.09824914944863</v>
      </c>
      <c r="G308" s="12">
        <f t="shared" si="70"/>
        <v>11.160588606136658</v>
      </c>
      <c r="H308" s="12">
        <f t="shared" si="71"/>
        <v>40.909824914944863</v>
      </c>
      <c r="I308" s="13">
        <f t="shared" si="72"/>
        <v>111.60588606136658</v>
      </c>
      <c r="J308" s="4" t="str">
        <f t="shared" si="73"/>
        <v>Nei</v>
      </c>
      <c r="K308" s="37">
        <f t="shared" si="60"/>
        <v>1280</v>
      </c>
      <c r="L308" s="16">
        <f t="shared" si="61"/>
        <v>15571.253223281865</v>
      </c>
      <c r="M308" s="16">
        <f t="shared" si="62"/>
        <v>2128.5474589623832</v>
      </c>
      <c r="N308" s="16">
        <f t="shared" si="63"/>
        <v>4242.809364508912</v>
      </c>
      <c r="O308" s="16">
        <f t="shared" si="64"/>
        <v>28313.966870224453</v>
      </c>
      <c r="P308" s="16">
        <f t="shared" si="65"/>
        <v>4242.809364508912</v>
      </c>
      <c r="Q308" s="24">
        <f t="shared" si="66"/>
        <v>3428.5328198051811</v>
      </c>
      <c r="R308" s="24">
        <f t="shared" si="67"/>
        <v>84927.615057257513</v>
      </c>
      <c r="S308" s="16">
        <f t="shared" si="68"/>
        <v>142855.53415854921</v>
      </c>
      <c r="T308" s="16">
        <f t="shared" si="69"/>
        <v>142855.53415854921</v>
      </c>
      <c r="AA308" s="26"/>
      <c r="AB308" s="26"/>
    </row>
    <row r="309" spans="1:42" x14ac:dyDescent="0.25">
      <c r="A309" s="2">
        <v>50</v>
      </c>
      <c r="B309" s="6" t="s">
        <v>629</v>
      </c>
      <c r="C309" s="4" t="s">
        <v>630</v>
      </c>
      <c r="D309" s="26">
        <v>10.478260052696699</v>
      </c>
      <c r="E309" s="26">
        <v>0.84934304422291795</v>
      </c>
      <c r="F309" s="45">
        <v>110.1279353816638</v>
      </c>
      <c r="G309" s="12">
        <f t="shared" si="70"/>
        <v>11.327603096919617</v>
      </c>
      <c r="H309" s="12">
        <f t="shared" si="71"/>
        <v>11.012793538166381</v>
      </c>
      <c r="I309" s="13">
        <f t="shared" si="72"/>
        <v>110.1279353816638</v>
      </c>
      <c r="J309" s="4" t="str">
        <f t="shared" si="73"/>
        <v>JA</v>
      </c>
      <c r="K309" s="37">
        <f t="shared" si="60"/>
        <v>1280</v>
      </c>
      <c r="L309" s="16">
        <f t="shared" si="61"/>
        <v>15365.049544449732</v>
      </c>
      <c r="M309" s="16">
        <f t="shared" si="62"/>
        <v>2100.3599835990917</v>
      </c>
      <c r="N309" s="16">
        <f t="shared" si="63"/>
        <v>4186.6235914693307</v>
      </c>
      <c r="O309" s="16">
        <f t="shared" si="64"/>
        <v>27939.016694586575</v>
      </c>
      <c r="P309" s="16">
        <f t="shared" si="65"/>
        <v>4186.6235914693307</v>
      </c>
      <c r="Q309" s="24">
        <f t="shared" si="66"/>
        <v>3383.1301749247118</v>
      </c>
      <c r="R309" s="24">
        <f t="shared" si="67"/>
        <v>83802.95370803088</v>
      </c>
      <c r="S309" s="16">
        <f t="shared" si="68"/>
        <v>140963.75728852965</v>
      </c>
      <c r="T309" s="16">
        <f t="shared" si="69"/>
        <v>140963.75728852965</v>
      </c>
      <c r="AA309" s="26"/>
      <c r="AB309" s="26"/>
    </row>
    <row r="310" spans="1:42" x14ac:dyDescent="0.25">
      <c r="A310" s="2">
        <v>50</v>
      </c>
      <c r="B310" s="6" t="s">
        <v>123</v>
      </c>
      <c r="C310" s="4" t="s">
        <v>631</v>
      </c>
      <c r="D310" s="26">
        <v>67.372417736453798</v>
      </c>
      <c r="E310" s="26">
        <v>6.71522285273881</v>
      </c>
      <c r="F310" s="45">
        <v>365.67164264841364</v>
      </c>
      <c r="G310" s="12">
        <f t="shared" si="70"/>
        <v>74.087640589192603</v>
      </c>
      <c r="H310" s="12">
        <f t="shared" si="71"/>
        <v>36.567164264841367</v>
      </c>
      <c r="I310" s="13">
        <f t="shared" si="72"/>
        <v>365.67164264841364</v>
      </c>
      <c r="J310" s="4" t="str">
        <f t="shared" si="73"/>
        <v>JA</v>
      </c>
      <c r="K310" s="37">
        <f t="shared" si="60"/>
        <v>1040</v>
      </c>
      <c r="L310" s="16">
        <f t="shared" si="61"/>
        <v>41452.537410624165</v>
      </c>
      <c r="M310" s="16">
        <f t="shared" si="62"/>
        <v>5666.4477744798178</v>
      </c>
      <c r="N310" s="16">
        <f t="shared" si="63"/>
        <v>11294.8656981242</v>
      </c>
      <c r="O310" s="16">
        <f t="shared" si="64"/>
        <v>75375.164355832196</v>
      </c>
      <c r="P310" s="16">
        <f t="shared" si="65"/>
        <v>11294.8656981242</v>
      </c>
      <c r="Q310" s="24">
        <f t="shared" si="66"/>
        <v>9127.164200504405</v>
      </c>
      <c r="R310" s="24">
        <f t="shared" si="67"/>
        <v>226087.46321666118</v>
      </c>
      <c r="S310" s="16">
        <f t="shared" si="68"/>
        <v>380298.50835435017</v>
      </c>
      <c r="T310" s="16">
        <f t="shared" si="69"/>
        <v>380298.50835435017</v>
      </c>
      <c r="AA310" s="26"/>
      <c r="AB310" s="26"/>
    </row>
    <row r="311" spans="1:42" x14ac:dyDescent="0.25">
      <c r="A311" s="2">
        <v>50</v>
      </c>
      <c r="B311" s="6" t="s">
        <v>124</v>
      </c>
      <c r="C311" s="4" t="s">
        <v>125</v>
      </c>
      <c r="D311" s="26">
        <v>85.864247211988001</v>
      </c>
      <c r="E311" s="26">
        <v>10.445755346715099</v>
      </c>
      <c r="F311" s="45">
        <v>1095.977737608184</v>
      </c>
      <c r="G311" s="12">
        <f t="shared" si="70"/>
        <v>96.310002558703104</v>
      </c>
      <c r="H311" s="12">
        <f t="shared" si="71"/>
        <v>109.59777376081841</v>
      </c>
      <c r="I311" s="13">
        <f t="shared" si="72"/>
        <v>963.10002558703104</v>
      </c>
      <c r="J311" s="4" t="str">
        <f t="shared" si="73"/>
        <v>Nei</v>
      </c>
      <c r="K311" s="37">
        <f t="shared" si="60"/>
        <v>1040</v>
      </c>
      <c r="L311" s="16">
        <f t="shared" si="61"/>
        <v>109177.01890054584</v>
      </c>
      <c r="M311" s="16">
        <f t="shared" si="62"/>
        <v>14924.197996496634</v>
      </c>
      <c r="N311" s="16">
        <f t="shared" si="63"/>
        <v>29748.233590332216</v>
      </c>
      <c r="O311" s="16">
        <f t="shared" si="64"/>
        <v>198521.88207420352</v>
      </c>
      <c r="P311" s="16">
        <f t="shared" si="65"/>
        <v>29748.233590332216</v>
      </c>
      <c r="Q311" s="24">
        <f t="shared" si="66"/>
        <v>24038.976638652297</v>
      </c>
      <c r="R311" s="24">
        <f t="shared" si="67"/>
        <v>595465.48381994956</v>
      </c>
      <c r="S311" s="16">
        <f t="shared" si="68"/>
        <v>1001624.0266105123</v>
      </c>
      <c r="T311" s="16">
        <f t="shared" si="69"/>
        <v>1001624.0266105123</v>
      </c>
      <c r="AA311" s="26"/>
      <c r="AB311" s="26"/>
    </row>
    <row r="312" spans="1:42" x14ac:dyDescent="0.25">
      <c r="A312" s="2">
        <v>50</v>
      </c>
      <c r="B312" s="6" t="s">
        <v>632</v>
      </c>
      <c r="C312" s="4" t="s">
        <v>633</v>
      </c>
      <c r="D312" s="26">
        <v>40.652937164105104</v>
      </c>
      <c r="E312" s="26">
        <v>6.8055896887356599</v>
      </c>
      <c r="F312" s="45">
        <v>1024.5785029438571</v>
      </c>
      <c r="G312" s="12">
        <f t="shared" si="70"/>
        <v>47.458526852840762</v>
      </c>
      <c r="H312" s="12">
        <f t="shared" si="71"/>
        <v>102.45785029438571</v>
      </c>
      <c r="I312" s="13">
        <f t="shared" si="72"/>
        <v>474.5852685284076</v>
      </c>
      <c r="J312" s="4" t="str">
        <f t="shared" si="73"/>
        <v>Nei</v>
      </c>
      <c r="K312" s="37">
        <f t="shared" si="60"/>
        <v>1040</v>
      </c>
      <c r="L312" s="16">
        <f t="shared" si="61"/>
        <v>53798.986040380289</v>
      </c>
      <c r="M312" s="16">
        <f t="shared" si="62"/>
        <v>7354.1733211162045</v>
      </c>
      <c r="N312" s="16">
        <f t="shared" si="63"/>
        <v>14658.989774305455</v>
      </c>
      <c r="O312" s="16">
        <f t="shared" si="64"/>
        <v>97825.312231223594</v>
      </c>
      <c r="P312" s="16">
        <f t="shared" si="65"/>
        <v>14658.989774305455</v>
      </c>
      <c r="Q312" s="24">
        <f t="shared" si="66"/>
        <v>11845.648302469053</v>
      </c>
      <c r="R312" s="24">
        <f t="shared" si="67"/>
        <v>293426.57982574386</v>
      </c>
      <c r="S312" s="16">
        <f t="shared" si="68"/>
        <v>493568.67926954391</v>
      </c>
      <c r="T312" s="16">
        <f t="shared" si="69"/>
        <v>493568.67926954391</v>
      </c>
      <c r="AA312" s="26"/>
      <c r="AB312" s="26"/>
    </row>
    <row r="313" spans="1:42" x14ac:dyDescent="0.25">
      <c r="A313" s="2">
        <v>50</v>
      </c>
      <c r="B313" s="6" t="s">
        <v>634</v>
      </c>
      <c r="C313" s="4" t="s">
        <v>635</v>
      </c>
      <c r="D313" s="26">
        <v>24.205191846316801</v>
      </c>
      <c r="E313" s="26">
        <v>5.65592323188514</v>
      </c>
      <c r="F313" s="45">
        <v>665.38510943642518</v>
      </c>
      <c r="G313" s="12">
        <f t="shared" si="70"/>
        <v>29.861115078201941</v>
      </c>
      <c r="H313" s="12">
        <f t="shared" si="71"/>
        <v>66.538510943642521</v>
      </c>
      <c r="I313" s="13">
        <f t="shared" si="72"/>
        <v>298.61115078201942</v>
      </c>
      <c r="J313" s="4" t="str">
        <f t="shared" si="73"/>
        <v>Nei</v>
      </c>
      <c r="K313" s="37">
        <f t="shared" si="60"/>
        <v>1040</v>
      </c>
      <c r="L313" s="16">
        <f t="shared" si="61"/>
        <v>33850.560052649722</v>
      </c>
      <c r="M313" s="16">
        <f t="shared" si="62"/>
        <v>4627.278392518173</v>
      </c>
      <c r="N313" s="16">
        <f t="shared" si="63"/>
        <v>9223.5012253550158</v>
      </c>
      <c r="O313" s="16">
        <f t="shared" si="64"/>
        <v>61552.119288396098</v>
      </c>
      <c r="P313" s="16">
        <f t="shared" si="65"/>
        <v>9223.5012253550158</v>
      </c>
      <c r="Q313" s="24">
        <f t="shared" si="66"/>
        <v>7453.3343235192051</v>
      </c>
      <c r="R313" s="24">
        <f t="shared" si="67"/>
        <v>184625.30230550698</v>
      </c>
      <c r="S313" s="16">
        <f t="shared" si="68"/>
        <v>310555.59681330022</v>
      </c>
      <c r="T313" s="16">
        <f t="shared" si="69"/>
        <v>310555.59681330022</v>
      </c>
      <c r="AA313" s="26"/>
      <c r="AB313" s="26"/>
    </row>
    <row r="314" spans="1:42" x14ac:dyDescent="0.25">
      <c r="A314" s="2">
        <v>50</v>
      </c>
      <c r="B314" s="6" t="s">
        <v>636</v>
      </c>
      <c r="C314" s="4" t="s">
        <v>637</v>
      </c>
      <c r="D314" s="26">
        <v>79.327206649483998</v>
      </c>
      <c r="E314" s="26">
        <v>11.901172200266199</v>
      </c>
      <c r="F314" s="45">
        <v>457.06997395139194</v>
      </c>
      <c r="G314" s="12">
        <f t="shared" si="70"/>
        <v>91.2283788497502</v>
      </c>
      <c r="H314" s="12">
        <f t="shared" si="71"/>
        <v>45.706997395139197</v>
      </c>
      <c r="I314" s="13">
        <f t="shared" si="72"/>
        <v>457.06997395139194</v>
      </c>
      <c r="J314" s="4" t="str">
        <f t="shared" si="73"/>
        <v>JA</v>
      </c>
      <c r="K314" s="37">
        <f t="shared" si="60"/>
        <v>1040</v>
      </c>
      <c r="L314" s="16">
        <f t="shared" si="61"/>
        <v>51813.45224712979</v>
      </c>
      <c r="M314" s="16">
        <f t="shared" si="62"/>
        <v>7082.7563163507693</v>
      </c>
      <c r="N314" s="16">
        <f t="shared" si="63"/>
        <v>14117.977355410594</v>
      </c>
      <c r="O314" s="16">
        <f t="shared" si="64"/>
        <v>94214.919590652513</v>
      </c>
      <c r="P314" s="16">
        <f t="shared" si="65"/>
        <v>14117.977355410594</v>
      </c>
      <c r="Q314" s="24">
        <f t="shared" si="66"/>
        <v>11408.466549826742</v>
      </c>
      <c r="R314" s="24">
        <f t="shared" si="67"/>
        <v>282597.22349466663</v>
      </c>
      <c r="S314" s="16">
        <f t="shared" si="68"/>
        <v>475352.77290944761</v>
      </c>
      <c r="T314" s="16">
        <f t="shared" si="69"/>
        <v>475352.77290944761</v>
      </c>
      <c r="AA314" s="26"/>
      <c r="AB314" s="26"/>
    </row>
    <row r="315" spans="1:42" x14ac:dyDescent="0.25">
      <c r="A315" s="2">
        <v>50</v>
      </c>
      <c r="B315" s="6" t="s">
        <v>638</v>
      </c>
      <c r="C315" s="4" t="s">
        <v>639</v>
      </c>
      <c r="D315" s="26">
        <v>42.612625104836702</v>
      </c>
      <c r="E315" s="26">
        <v>5.6771187399179199</v>
      </c>
      <c r="F315" s="45">
        <v>801.69589212277765</v>
      </c>
      <c r="G315" s="12">
        <f t="shared" si="70"/>
        <v>48.289743844754625</v>
      </c>
      <c r="H315" s="12">
        <f t="shared" si="71"/>
        <v>80.169589212277771</v>
      </c>
      <c r="I315" s="13">
        <f t="shared" si="72"/>
        <v>482.89743844754628</v>
      </c>
      <c r="J315" s="4" t="str">
        <f t="shared" si="73"/>
        <v>Nei</v>
      </c>
      <c r="K315" s="37">
        <f t="shared" si="60"/>
        <v>1040</v>
      </c>
      <c r="L315" s="16">
        <f t="shared" si="61"/>
        <v>54741.253622413846</v>
      </c>
      <c r="M315" s="16">
        <f t="shared" si="62"/>
        <v>7482.9787061831776</v>
      </c>
      <c r="N315" s="16">
        <f t="shared" si="63"/>
        <v>14915.73607876781</v>
      </c>
      <c r="O315" s="16">
        <f t="shared" si="64"/>
        <v>99538.683192315817</v>
      </c>
      <c r="P315" s="16">
        <f t="shared" si="65"/>
        <v>14915.73607876781</v>
      </c>
      <c r="Q315" s="24">
        <f t="shared" si="66"/>
        <v>12053.120063650756</v>
      </c>
      <c r="R315" s="24">
        <f t="shared" si="67"/>
        <v>298565.82824334892</v>
      </c>
      <c r="S315" s="16">
        <f t="shared" si="68"/>
        <v>502213.33598544815</v>
      </c>
      <c r="T315" s="16">
        <f t="shared" si="69"/>
        <v>502213.33598544815</v>
      </c>
      <c r="AA315" s="26"/>
      <c r="AB315" s="26"/>
    </row>
    <row r="316" spans="1:42" x14ac:dyDescent="0.25">
      <c r="A316" s="2">
        <v>50</v>
      </c>
      <c r="B316" s="6" t="s">
        <v>640</v>
      </c>
      <c r="C316" s="4" t="s">
        <v>641</v>
      </c>
      <c r="D316" s="26">
        <v>110.677160238632</v>
      </c>
      <c r="E316" s="26">
        <v>16.569749035410798</v>
      </c>
      <c r="F316" s="45">
        <v>1765.573196746984</v>
      </c>
      <c r="G316" s="12">
        <f t="shared" si="70"/>
        <v>127.24690927404279</v>
      </c>
      <c r="H316" s="12">
        <f t="shared" si="71"/>
        <v>176.55731967469842</v>
      </c>
      <c r="I316" s="13">
        <f t="shared" si="72"/>
        <v>1272.4690927404279</v>
      </c>
      <c r="J316" s="4" t="str">
        <f t="shared" si="73"/>
        <v>Nei</v>
      </c>
      <c r="K316" s="37">
        <f t="shared" si="60"/>
        <v>1040</v>
      </c>
      <c r="L316" s="16">
        <f t="shared" si="61"/>
        <v>126767</v>
      </c>
      <c r="M316" s="16">
        <f t="shared" si="62"/>
        <v>17328.7</v>
      </c>
      <c r="N316" s="16">
        <f t="shared" si="63"/>
        <v>34541.1</v>
      </c>
      <c r="O316" s="16">
        <f t="shared" si="64"/>
        <v>230506.59999999998</v>
      </c>
      <c r="P316" s="16">
        <f t="shared" si="65"/>
        <v>34541.1</v>
      </c>
      <c r="Q316" s="24">
        <f t="shared" si="66"/>
        <v>27912</v>
      </c>
      <c r="R316" s="24">
        <f t="shared" si="67"/>
        <v>691403.5</v>
      </c>
      <c r="S316" s="16">
        <f t="shared" si="68"/>
        <v>1323367.856450045</v>
      </c>
      <c r="T316" s="16">
        <f t="shared" si="69"/>
        <v>1163000</v>
      </c>
      <c r="AA316" s="26"/>
      <c r="AB316" s="26"/>
    </row>
    <row r="317" spans="1:42" x14ac:dyDescent="0.25">
      <c r="A317" s="2">
        <v>50</v>
      </c>
      <c r="B317" s="6" t="s">
        <v>642</v>
      </c>
      <c r="C317" s="4" t="s">
        <v>643</v>
      </c>
      <c r="D317" s="26">
        <v>61.280409153157194</v>
      </c>
      <c r="E317" s="26">
        <v>5.1444082585319997</v>
      </c>
      <c r="F317" s="45">
        <v>1231.1498682609633</v>
      </c>
      <c r="G317" s="12">
        <f t="shared" si="70"/>
        <v>66.42481741168919</v>
      </c>
      <c r="H317" s="12">
        <f t="shared" si="71"/>
        <v>123.11498682609634</v>
      </c>
      <c r="I317" s="13">
        <f t="shared" si="72"/>
        <v>664.24817411689196</v>
      </c>
      <c r="J317" s="4" t="str">
        <f t="shared" si="73"/>
        <v>Nei</v>
      </c>
      <c r="K317" s="37">
        <f t="shared" si="60"/>
        <v>1040</v>
      </c>
      <c r="L317" s="16">
        <f t="shared" si="61"/>
        <v>75299.173017890862</v>
      </c>
      <c r="M317" s="16">
        <f t="shared" si="62"/>
        <v>10293.189706115358</v>
      </c>
      <c r="N317" s="16">
        <f t="shared" si="63"/>
        <v>20517.297602122559</v>
      </c>
      <c r="O317" s="16">
        <f t="shared" si="64"/>
        <v>136920.14763436667</v>
      </c>
      <c r="P317" s="16">
        <f t="shared" si="65"/>
        <v>20517.297602122559</v>
      </c>
      <c r="Q317" s="24">
        <f t="shared" si="66"/>
        <v>16579.634425957622</v>
      </c>
      <c r="R317" s="24">
        <f t="shared" si="67"/>
        <v>410691.36109299195</v>
      </c>
      <c r="S317" s="16">
        <f t="shared" si="68"/>
        <v>690818.10108156758</v>
      </c>
      <c r="T317" s="16">
        <f t="shared" si="69"/>
        <v>690818.10108156758</v>
      </c>
      <c r="AA317" s="26"/>
      <c r="AB317" s="26"/>
    </row>
    <row r="318" spans="1:42" ht="13" thickBot="1" x14ac:dyDescent="0.3">
      <c r="A318" s="49">
        <v>50</v>
      </c>
      <c r="B318" s="18" t="s">
        <v>644</v>
      </c>
      <c r="C318" s="10" t="s">
        <v>645</v>
      </c>
      <c r="D318" s="26">
        <v>27.429459344169501</v>
      </c>
      <c r="E318" s="26">
        <v>0.73306582221202998</v>
      </c>
      <c r="F318" s="48">
        <v>533.37179903455535</v>
      </c>
      <c r="G318" s="19">
        <f t="shared" si="70"/>
        <v>28.162525166381531</v>
      </c>
      <c r="H318" s="19">
        <f t="shared" si="71"/>
        <v>53.337179903455535</v>
      </c>
      <c r="I318" s="20">
        <f t="shared" si="72"/>
        <v>281.62525166381533</v>
      </c>
      <c r="J318" s="10" t="str">
        <f t="shared" si="73"/>
        <v>Nei</v>
      </c>
      <c r="K318" s="37">
        <f t="shared" si="60"/>
        <v>1040</v>
      </c>
      <c r="L318" s="16">
        <f t="shared" si="61"/>
        <v>31925.038528610108</v>
      </c>
      <c r="M318" s="16">
        <f t="shared" si="62"/>
        <v>4364.0648997824828</v>
      </c>
      <c r="N318" s="16">
        <f t="shared" si="63"/>
        <v>8698.8407733919285</v>
      </c>
      <c r="O318" s="16">
        <f t="shared" si="64"/>
        <v>58050.849874958927</v>
      </c>
      <c r="P318" s="16">
        <f t="shared" si="65"/>
        <v>8698.8407733919285</v>
      </c>
      <c r="Q318" s="24">
        <f t="shared" si="66"/>
        <v>7029.3662815288308</v>
      </c>
      <c r="R318" s="24">
        <f t="shared" si="67"/>
        <v>174123.26059870375</v>
      </c>
      <c r="S318" s="16">
        <f t="shared" si="68"/>
        <v>292890.26173036796</v>
      </c>
      <c r="T318" s="16">
        <f t="shared" si="69"/>
        <v>292890.26173036796</v>
      </c>
      <c r="AA318" s="26"/>
      <c r="AB318" s="26"/>
    </row>
    <row r="319" spans="1:42" s="21" customFormat="1" ht="13" thickBot="1" x14ac:dyDescent="0.3">
      <c r="A319" s="2">
        <v>54</v>
      </c>
      <c r="B319" s="9" t="s">
        <v>646</v>
      </c>
      <c r="C319" s="5" t="s">
        <v>647</v>
      </c>
      <c r="D319" s="26">
        <v>35.220322772443396</v>
      </c>
      <c r="E319" s="26">
        <v>22.4245138430902</v>
      </c>
      <c r="F319" s="47">
        <v>1356.0154635880897</v>
      </c>
      <c r="G319" s="14">
        <f t="shared" si="70"/>
        <v>57.644836615533592</v>
      </c>
      <c r="H319" s="14">
        <f t="shared" si="71"/>
        <v>135.60154635880897</v>
      </c>
      <c r="I319" s="15">
        <f t="shared" si="72"/>
        <v>576.44836615533586</v>
      </c>
      <c r="J319" s="5" t="str">
        <f t="shared" si="73"/>
        <v>Nei</v>
      </c>
      <c r="K319" s="37">
        <f t="shared" si="60"/>
        <v>1040</v>
      </c>
      <c r="L319" s="16">
        <f t="shared" si="61"/>
        <v>65346.186787368875</v>
      </c>
      <c r="M319" s="16">
        <f t="shared" si="62"/>
        <v>8932.6438819430859</v>
      </c>
      <c r="N319" s="16">
        <f t="shared" si="63"/>
        <v>17805.337133806017</v>
      </c>
      <c r="O319" s="16">
        <f t="shared" si="64"/>
        <v>118822.14881886708</v>
      </c>
      <c r="P319" s="16">
        <f t="shared" si="65"/>
        <v>17805.337133806017</v>
      </c>
      <c r="Q319" s="24">
        <f t="shared" si="66"/>
        <v>14388.151219237185</v>
      </c>
      <c r="R319" s="24">
        <f t="shared" si="67"/>
        <v>356406.49582652107</v>
      </c>
      <c r="S319" s="16">
        <f t="shared" si="68"/>
        <v>599506.30080154934</v>
      </c>
      <c r="T319" s="16">
        <f t="shared" si="69"/>
        <v>599506.30080154934</v>
      </c>
      <c r="U319"/>
      <c r="V319" s="26"/>
      <c r="W319" s="26"/>
      <c r="X319" s="33"/>
      <c r="Y319"/>
      <c r="Z319"/>
      <c r="AA319" s="26"/>
      <c r="AB319" s="26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</row>
    <row r="320" spans="1:42" x14ac:dyDescent="0.25">
      <c r="A320" s="2">
        <v>54</v>
      </c>
      <c r="B320" s="6" t="s">
        <v>648</v>
      </c>
      <c r="C320" s="4" t="s">
        <v>649</v>
      </c>
      <c r="D320" s="26">
        <v>28.592360794225499</v>
      </c>
      <c r="E320" s="26">
        <v>9.8401813438622394</v>
      </c>
      <c r="F320" s="45">
        <v>403.64553210325408</v>
      </c>
      <c r="G320" s="12">
        <f t="shared" si="70"/>
        <v>38.43254213808774</v>
      </c>
      <c r="H320" s="12">
        <f t="shared" si="71"/>
        <v>40.364553210325411</v>
      </c>
      <c r="I320" s="13">
        <f t="shared" si="72"/>
        <v>384.3254213808774</v>
      </c>
      <c r="J320" s="4" t="str">
        <f t="shared" si="73"/>
        <v>Nei</v>
      </c>
      <c r="K320" s="37">
        <f t="shared" si="60"/>
        <v>1040</v>
      </c>
      <c r="L320" s="16">
        <f t="shared" si="61"/>
        <v>43567.12976773626</v>
      </c>
      <c r="M320" s="16">
        <f t="shared" si="62"/>
        <v>5955.5067297180758</v>
      </c>
      <c r="N320" s="16">
        <f t="shared" si="63"/>
        <v>11871.043615612542</v>
      </c>
      <c r="O320" s="16">
        <f t="shared" si="64"/>
        <v>79220.230458397491</v>
      </c>
      <c r="P320" s="16">
        <f t="shared" si="65"/>
        <v>11871.043615612542</v>
      </c>
      <c r="Q320" s="24">
        <f t="shared" si="66"/>
        <v>9592.7625176666988</v>
      </c>
      <c r="R320" s="24">
        <f t="shared" si="67"/>
        <v>237620.72153136888</v>
      </c>
      <c r="S320" s="16">
        <f t="shared" si="68"/>
        <v>399698.43823611247</v>
      </c>
      <c r="T320" s="16">
        <f t="shared" si="69"/>
        <v>399698.43823611247</v>
      </c>
      <c r="AA320" s="26"/>
      <c r="AB320" s="26"/>
    </row>
    <row r="321" spans="1:28" x14ac:dyDescent="0.25">
      <c r="A321" s="2">
        <v>54</v>
      </c>
      <c r="B321" s="6" t="s">
        <v>650</v>
      </c>
      <c r="C321" s="4" t="s">
        <v>651</v>
      </c>
      <c r="D321" s="26">
        <v>30.467311730549099</v>
      </c>
      <c r="E321" s="26">
        <v>13.297498135908301</v>
      </c>
      <c r="F321" s="45">
        <v>1020.5804901345789</v>
      </c>
      <c r="G321" s="12">
        <f t="shared" si="70"/>
        <v>43.764809866457398</v>
      </c>
      <c r="H321" s="12">
        <f t="shared" si="71"/>
        <v>102.05804901345789</v>
      </c>
      <c r="I321" s="13">
        <f t="shared" si="72"/>
        <v>437.64809866457398</v>
      </c>
      <c r="J321" s="4" t="str">
        <f t="shared" si="73"/>
        <v>Nei</v>
      </c>
      <c r="K321" s="37">
        <f t="shared" si="60"/>
        <v>1040</v>
      </c>
      <c r="L321" s="16">
        <f t="shared" si="61"/>
        <v>49611.788464616104</v>
      </c>
      <c r="M321" s="16">
        <f t="shared" si="62"/>
        <v>6781.794936906238</v>
      </c>
      <c r="N321" s="16">
        <f t="shared" si="63"/>
        <v>13518.074471551361</v>
      </c>
      <c r="O321" s="16">
        <f t="shared" si="64"/>
        <v>90211.527281531293</v>
      </c>
      <c r="P321" s="16">
        <f t="shared" si="65"/>
        <v>13518.074471551361</v>
      </c>
      <c r="Q321" s="24">
        <f t="shared" si="66"/>
        <v>10923.696542667767</v>
      </c>
      <c r="R321" s="24">
        <f t="shared" si="67"/>
        <v>270589.06644233281</v>
      </c>
      <c r="S321" s="16">
        <f t="shared" si="68"/>
        <v>455154.02261115692</v>
      </c>
      <c r="T321" s="16">
        <f t="shared" si="69"/>
        <v>455154.02261115692</v>
      </c>
      <c r="AA321" s="26"/>
      <c r="AB321" s="26"/>
    </row>
    <row r="322" spans="1:28" x14ac:dyDescent="0.25">
      <c r="A322" s="2">
        <v>54</v>
      </c>
      <c r="B322" s="6" t="s">
        <v>652</v>
      </c>
      <c r="C322" s="4" t="s">
        <v>653</v>
      </c>
      <c r="D322" s="26">
        <v>2.2048229901667602</v>
      </c>
      <c r="E322" s="26">
        <v>1.33624632515536</v>
      </c>
      <c r="F322" s="45">
        <v>121.80977650335487</v>
      </c>
      <c r="G322" s="12">
        <f t="shared" si="70"/>
        <v>3.5410693153221202</v>
      </c>
      <c r="H322" s="12">
        <f t="shared" si="71"/>
        <v>12.180977650335487</v>
      </c>
      <c r="I322" s="13">
        <f t="shared" si="72"/>
        <v>35.410693153221203</v>
      </c>
      <c r="J322" s="4" t="str">
        <f t="shared" si="73"/>
        <v>Nei</v>
      </c>
      <c r="K322" s="37">
        <f t="shared" si="60"/>
        <v>1280</v>
      </c>
      <c r="L322" s="16">
        <f t="shared" si="61"/>
        <v>4940.4999087374217</v>
      </c>
      <c r="M322" s="16">
        <f t="shared" si="62"/>
        <v>675.35273981823468</v>
      </c>
      <c r="N322" s="16">
        <f t="shared" si="63"/>
        <v>1346.1729109128571</v>
      </c>
      <c r="O322" s="16">
        <f t="shared" si="64"/>
        <v>8983.5512101996046</v>
      </c>
      <c r="P322" s="16">
        <f t="shared" si="65"/>
        <v>1346.1729109128571</v>
      </c>
      <c r="Q322" s="24">
        <f t="shared" si="66"/>
        <v>1087.8164936669552</v>
      </c>
      <c r="R322" s="24">
        <f t="shared" si="67"/>
        <v>26946.121061875205</v>
      </c>
      <c r="S322" s="16">
        <f t="shared" si="68"/>
        <v>45325.687236123136</v>
      </c>
      <c r="T322" s="16">
        <f t="shared" si="69"/>
        <v>45325.687236123136</v>
      </c>
      <c r="AA322" s="26"/>
      <c r="AB322" s="26"/>
    </row>
    <row r="323" spans="1:28" x14ac:dyDescent="0.25">
      <c r="A323" s="2">
        <v>54</v>
      </c>
      <c r="B323" s="6" t="s">
        <v>654</v>
      </c>
      <c r="C323" s="4" t="s">
        <v>655</v>
      </c>
      <c r="D323" s="26">
        <v>10.9288102538759</v>
      </c>
      <c r="E323" s="26">
        <v>3.8076967947532401</v>
      </c>
      <c r="F323" s="45">
        <v>235.41031827207283</v>
      </c>
      <c r="G323" s="12">
        <f t="shared" si="70"/>
        <v>14.736507048629139</v>
      </c>
      <c r="H323" s="12">
        <f t="shared" si="71"/>
        <v>23.541031827207284</v>
      </c>
      <c r="I323" s="13">
        <f t="shared" si="72"/>
        <v>147.36507048629139</v>
      </c>
      <c r="J323" s="4" t="str">
        <f t="shared" si="73"/>
        <v>Nei</v>
      </c>
      <c r="K323" s="37">
        <f t="shared" ref="K323:K357" si="74">IF(I323&gt;200,1040,1280)</f>
        <v>1280</v>
      </c>
      <c r="L323" s="16">
        <f t="shared" ref="L323:L357" si="75">T323*0.109</f>
        <v>20560.374634247375</v>
      </c>
      <c r="M323" s="16">
        <f t="shared" ref="M323:M357" si="76">T323*0.0149</f>
        <v>2810.5466243145493</v>
      </c>
      <c r="N323" s="16">
        <f t="shared" ref="N323:N357" si="77">T323*0.0297</f>
        <v>5602.2305196068537</v>
      </c>
      <c r="O323" s="16">
        <f t="shared" ref="O323:O357" si="78">T323*0.1982</f>
        <v>37385.928922090177</v>
      </c>
      <c r="P323" s="16">
        <f t="shared" ref="P323:P357" si="79">T323*0.0297</f>
        <v>5602.2305196068537</v>
      </c>
      <c r="Q323" s="24">
        <f t="shared" ref="Q323:Q357" si="80">T323*0.024</f>
        <v>4527.0549653388716</v>
      </c>
      <c r="R323" s="24">
        <f t="shared" ref="R323:R357" si="81">T323*0.5945</f>
        <v>112138.9240372483</v>
      </c>
      <c r="S323" s="16">
        <f t="shared" ref="S323:S357" si="82">K323*I323</f>
        <v>188627.29022245298</v>
      </c>
      <c r="T323" s="16">
        <f t="shared" ref="T323:T357" si="83">IF(K323=1040,IF(K323*I323&gt;1163000,1163000,K323*I323),IF(K323*I323&gt;208000,208000,K323*I323))</f>
        <v>188627.29022245298</v>
      </c>
      <c r="AA323" s="26"/>
      <c r="AB323" s="26"/>
    </row>
    <row r="324" spans="1:28" x14ac:dyDescent="0.25">
      <c r="A324" s="2">
        <v>54</v>
      </c>
      <c r="B324" s="6" t="s">
        <v>656</v>
      </c>
      <c r="C324" s="4" t="s">
        <v>657</v>
      </c>
      <c r="D324" s="26">
        <v>4.9868334205272005</v>
      </c>
      <c r="E324" s="26">
        <v>5.9799834007198998</v>
      </c>
      <c r="F324" s="45">
        <v>736.83449564360149</v>
      </c>
      <c r="G324" s="12">
        <f t="shared" si="70"/>
        <v>10.9668168212471</v>
      </c>
      <c r="H324" s="12">
        <f t="shared" si="71"/>
        <v>73.683449564360146</v>
      </c>
      <c r="I324" s="13">
        <f t="shared" si="72"/>
        <v>109.668168212471</v>
      </c>
      <c r="J324" s="4" t="str">
        <f t="shared" si="73"/>
        <v>Nei</v>
      </c>
      <c r="K324" s="37">
        <f t="shared" si="74"/>
        <v>1280</v>
      </c>
      <c r="L324" s="16">
        <f t="shared" si="75"/>
        <v>15300.902829003955</v>
      </c>
      <c r="M324" s="16">
        <f t="shared" si="76"/>
        <v>2091.5913041482472</v>
      </c>
      <c r="N324" s="16">
        <f t="shared" si="77"/>
        <v>4169.145082765298</v>
      </c>
      <c r="O324" s="16">
        <f t="shared" si="78"/>
        <v>27822.375602831042</v>
      </c>
      <c r="P324" s="16">
        <f t="shared" si="79"/>
        <v>4169.145082765298</v>
      </c>
      <c r="Q324" s="24">
        <f t="shared" si="80"/>
        <v>3369.0061274871096</v>
      </c>
      <c r="R324" s="24">
        <f t="shared" si="81"/>
        <v>83453.089282961941</v>
      </c>
      <c r="S324" s="16">
        <f t="shared" si="82"/>
        <v>140375.25531196289</v>
      </c>
      <c r="T324" s="16">
        <f t="shared" si="83"/>
        <v>140375.25531196289</v>
      </c>
      <c r="AA324" s="26"/>
      <c r="AB324" s="26"/>
    </row>
    <row r="325" spans="1:28" x14ac:dyDescent="0.25">
      <c r="A325" s="2">
        <v>54</v>
      </c>
      <c r="B325" s="6" t="s">
        <v>658</v>
      </c>
      <c r="C325" s="4" t="s">
        <v>659</v>
      </c>
      <c r="D325" s="26">
        <v>14.693431940264</v>
      </c>
      <c r="E325" s="26">
        <v>2.4385327238738301</v>
      </c>
      <c r="F325" s="45">
        <v>388.28194375508451</v>
      </c>
      <c r="G325" s="12">
        <f t="shared" si="70"/>
        <v>17.131964664137829</v>
      </c>
      <c r="H325" s="12">
        <f t="shared" si="71"/>
        <v>38.828194375508453</v>
      </c>
      <c r="I325" s="13">
        <f t="shared" si="72"/>
        <v>171.31964664137828</v>
      </c>
      <c r="J325" s="4" t="str">
        <f t="shared" si="73"/>
        <v>Nei</v>
      </c>
      <c r="K325" s="37">
        <f t="shared" si="74"/>
        <v>1280</v>
      </c>
      <c r="L325" s="16">
        <f t="shared" si="75"/>
        <v>22672</v>
      </c>
      <c r="M325" s="16">
        <f t="shared" si="76"/>
        <v>3099.2</v>
      </c>
      <c r="N325" s="16">
        <f t="shared" si="77"/>
        <v>6177.6</v>
      </c>
      <c r="O325" s="16">
        <f t="shared" si="78"/>
        <v>41225.599999999999</v>
      </c>
      <c r="P325" s="16">
        <f t="shared" si="79"/>
        <v>6177.6</v>
      </c>
      <c r="Q325" s="24">
        <f t="shared" si="80"/>
        <v>4992</v>
      </c>
      <c r="R325" s="24">
        <f t="shared" si="81"/>
        <v>123656</v>
      </c>
      <c r="S325" s="16">
        <f t="shared" si="82"/>
        <v>219289.14770096421</v>
      </c>
      <c r="T325" s="16">
        <f t="shared" si="83"/>
        <v>208000</v>
      </c>
      <c r="AA325" s="26"/>
      <c r="AB325" s="26"/>
    </row>
    <row r="326" spans="1:28" x14ac:dyDescent="0.25">
      <c r="A326" s="2">
        <v>54</v>
      </c>
      <c r="B326" s="6" t="s">
        <v>660</v>
      </c>
      <c r="C326" s="4" t="s">
        <v>661</v>
      </c>
      <c r="D326" s="26">
        <v>20.0852743469157</v>
      </c>
      <c r="E326" s="26">
        <v>3.2018188519267796</v>
      </c>
      <c r="F326" s="45">
        <v>536.19295253213193</v>
      </c>
      <c r="G326" s="12">
        <f t="shared" si="70"/>
        <v>23.287093198842481</v>
      </c>
      <c r="H326" s="12">
        <f t="shared" si="71"/>
        <v>53.619295253213195</v>
      </c>
      <c r="I326" s="13">
        <f t="shared" si="72"/>
        <v>232.87093198842481</v>
      </c>
      <c r="J326" s="4" t="str">
        <f t="shared" si="73"/>
        <v>Nei</v>
      </c>
      <c r="K326" s="37">
        <f t="shared" si="74"/>
        <v>1040</v>
      </c>
      <c r="L326" s="16">
        <f t="shared" si="75"/>
        <v>26398.248850207838</v>
      </c>
      <c r="M326" s="16">
        <f t="shared" si="76"/>
        <v>3608.5679620926312</v>
      </c>
      <c r="N326" s="16">
        <f t="shared" si="77"/>
        <v>7192.9173472584662</v>
      </c>
      <c r="O326" s="16">
        <f t="shared" si="78"/>
        <v>48001.219468910029</v>
      </c>
      <c r="P326" s="16">
        <f t="shared" si="79"/>
        <v>7192.9173472584662</v>
      </c>
      <c r="Q326" s="24">
        <f t="shared" si="80"/>
        <v>5812.4584624310837</v>
      </c>
      <c r="R326" s="24">
        <f t="shared" si="81"/>
        <v>143979.4398298033</v>
      </c>
      <c r="S326" s="16">
        <f t="shared" si="82"/>
        <v>242185.76926796182</v>
      </c>
      <c r="T326" s="16">
        <f t="shared" si="83"/>
        <v>242185.76926796182</v>
      </c>
      <c r="AA326" s="26"/>
      <c r="AB326" s="26"/>
    </row>
    <row r="327" spans="1:28" x14ac:dyDescent="0.25">
      <c r="A327" s="2">
        <v>54</v>
      </c>
      <c r="B327" s="6" t="s">
        <v>662</v>
      </c>
      <c r="C327" s="4" t="s">
        <v>663</v>
      </c>
      <c r="D327" s="26">
        <v>10.371266460991698</v>
      </c>
      <c r="E327" s="26">
        <v>1.04518617974187</v>
      </c>
      <c r="F327" s="45">
        <v>189.16331477816018</v>
      </c>
      <c r="G327" s="12">
        <f t="shared" si="70"/>
        <v>11.416452640733569</v>
      </c>
      <c r="H327" s="12">
        <f t="shared" si="71"/>
        <v>18.916331477816019</v>
      </c>
      <c r="I327" s="13">
        <f t="shared" si="72"/>
        <v>114.16452640733569</v>
      </c>
      <c r="J327" s="4" t="str">
        <f t="shared" si="73"/>
        <v>Nei</v>
      </c>
      <c r="K327" s="37">
        <f t="shared" si="74"/>
        <v>1280</v>
      </c>
      <c r="L327" s="16">
        <f t="shared" si="75"/>
        <v>15928.234724351476</v>
      </c>
      <c r="M327" s="16">
        <f t="shared" si="76"/>
        <v>2177.3458476407063</v>
      </c>
      <c r="N327" s="16">
        <f t="shared" si="77"/>
        <v>4340.0786359012736</v>
      </c>
      <c r="O327" s="16">
        <f t="shared" si="78"/>
        <v>28963.083691435433</v>
      </c>
      <c r="P327" s="16">
        <f t="shared" si="79"/>
        <v>4340.0786359012736</v>
      </c>
      <c r="Q327" s="24">
        <f t="shared" si="80"/>
        <v>3507.1342512333526</v>
      </c>
      <c r="R327" s="24">
        <f t="shared" si="81"/>
        <v>86874.638014926168</v>
      </c>
      <c r="S327" s="16">
        <f t="shared" si="82"/>
        <v>146130.59380138968</v>
      </c>
      <c r="T327" s="16">
        <f t="shared" si="83"/>
        <v>146130.59380138968</v>
      </c>
      <c r="AA327" s="26"/>
      <c r="AB327" s="26"/>
    </row>
    <row r="328" spans="1:28" x14ac:dyDescent="0.25">
      <c r="A328" s="2">
        <v>54</v>
      </c>
      <c r="B328" s="6" t="s">
        <v>664</v>
      </c>
      <c r="C328" s="4" t="s">
        <v>665</v>
      </c>
      <c r="D328" s="26">
        <v>5.5797243857045498</v>
      </c>
      <c r="E328" s="26">
        <v>1.7449082956308799</v>
      </c>
      <c r="F328" s="45">
        <v>180.36429647286465</v>
      </c>
      <c r="G328" s="12">
        <f t="shared" si="70"/>
        <v>7.3246326813354301</v>
      </c>
      <c r="H328" s="12">
        <f t="shared" si="71"/>
        <v>18.036429647286464</v>
      </c>
      <c r="I328" s="13">
        <f t="shared" si="72"/>
        <v>73.246326813354301</v>
      </c>
      <c r="J328" s="4" t="str">
        <f t="shared" si="73"/>
        <v>Nei</v>
      </c>
      <c r="K328" s="37">
        <f t="shared" si="74"/>
        <v>1280</v>
      </c>
      <c r="L328" s="16">
        <f t="shared" si="75"/>
        <v>10219.327516999192</v>
      </c>
      <c r="M328" s="16">
        <f t="shared" si="76"/>
        <v>1396.9539449842932</v>
      </c>
      <c r="N328" s="16">
        <f t="shared" si="77"/>
        <v>2784.5323601364771</v>
      </c>
      <c r="O328" s="16">
        <f t="shared" si="78"/>
        <v>18582.300127240731</v>
      </c>
      <c r="P328" s="16">
        <f t="shared" si="79"/>
        <v>2784.5323601364771</v>
      </c>
      <c r="Q328" s="24">
        <f t="shared" si="80"/>
        <v>2250.1271597062441</v>
      </c>
      <c r="R328" s="24">
        <f t="shared" si="81"/>
        <v>55737.524851890092</v>
      </c>
      <c r="S328" s="16">
        <f t="shared" si="82"/>
        <v>93755.298321093505</v>
      </c>
      <c r="T328" s="16">
        <f t="shared" si="83"/>
        <v>93755.298321093505</v>
      </c>
      <c r="AA328" s="26"/>
      <c r="AB328" s="26"/>
    </row>
    <row r="329" spans="1:28" x14ac:dyDescent="0.25">
      <c r="A329" s="2">
        <v>54</v>
      </c>
      <c r="B329" s="6" t="s">
        <v>666</v>
      </c>
      <c r="C329" s="4" t="s">
        <v>667</v>
      </c>
      <c r="D329" s="26">
        <v>4.7275783428259395</v>
      </c>
      <c r="E329" s="26">
        <v>0.54991419618624204</v>
      </c>
      <c r="F329" s="45">
        <v>141.48821025776462</v>
      </c>
      <c r="G329" s="12">
        <f t="shared" si="70"/>
        <v>5.2774925390121812</v>
      </c>
      <c r="H329" s="12">
        <f t="shared" si="71"/>
        <v>14.148821025776464</v>
      </c>
      <c r="I329" s="13">
        <f t="shared" si="72"/>
        <v>52.774925390121808</v>
      </c>
      <c r="J329" s="4" t="str">
        <f t="shared" si="73"/>
        <v>Nei</v>
      </c>
      <c r="K329" s="37">
        <f t="shared" si="74"/>
        <v>1280</v>
      </c>
      <c r="L329" s="16">
        <f t="shared" si="75"/>
        <v>7363.1575904297943</v>
      </c>
      <c r="M329" s="16">
        <f t="shared" si="76"/>
        <v>1006.523377040403</v>
      </c>
      <c r="N329" s="16">
        <f t="shared" si="77"/>
        <v>2006.2915636308705</v>
      </c>
      <c r="O329" s="16">
        <f t="shared" si="78"/>
        <v>13388.787471772341</v>
      </c>
      <c r="P329" s="16">
        <f t="shared" si="79"/>
        <v>2006.2915636308705</v>
      </c>
      <c r="Q329" s="24">
        <f t="shared" si="80"/>
        <v>1621.2457079845419</v>
      </c>
      <c r="R329" s="24">
        <f t="shared" si="81"/>
        <v>40159.60722486709</v>
      </c>
      <c r="S329" s="16">
        <f t="shared" si="82"/>
        <v>67551.904499355907</v>
      </c>
      <c r="T329" s="16">
        <f t="shared" si="83"/>
        <v>67551.904499355907</v>
      </c>
      <c r="AA329" s="26"/>
      <c r="AB329" s="26"/>
    </row>
    <row r="330" spans="1:28" x14ac:dyDescent="0.25">
      <c r="A330" s="2">
        <v>54</v>
      </c>
      <c r="B330" s="6" t="s">
        <v>668</v>
      </c>
      <c r="C330" s="4" t="s">
        <v>669</v>
      </c>
      <c r="D330" s="26">
        <v>18.093507245012901</v>
      </c>
      <c r="E330" s="26">
        <v>3.8900374763108099</v>
      </c>
      <c r="F330" s="45">
        <v>619.97698794232008</v>
      </c>
      <c r="G330" s="12">
        <f t="shared" si="70"/>
        <v>21.98354472132371</v>
      </c>
      <c r="H330" s="12">
        <f t="shared" si="71"/>
        <v>61.997698794232008</v>
      </c>
      <c r="I330" s="13">
        <f t="shared" si="72"/>
        <v>219.8354472132371</v>
      </c>
      <c r="J330" s="4" t="str">
        <f t="shared" si="73"/>
        <v>Nei</v>
      </c>
      <c r="K330" s="37">
        <f t="shared" si="74"/>
        <v>1040</v>
      </c>
      <c r="L330" s="16">
        <f t="shared" si="75"/>
        <v>24920.546296092558</v>
      </c>
      <c r="M330" s="16">
        <f t="shared" si="76"/>
        <v>3406.5700900163224</v>
      </c>
      <c r="N330" s="16">
        <f t="shared" si="77"/>
        <v>6790.2772935224684</v>
      </c>
      <c r="O330" s="16">
        <f t="shared" si="78"/>
        <v>45314.241063170135</v>
      </c>
      <c r="P330" s="16">
        <f t="shared" si="79"/>
        <v>6790.2772935224684</v>
      </c>
      <c r="Q330" s="24">
        <f t="shared" si="80"/>
        <v>5487.0927624423985</v>
      </c>
      <c r="R330" s="24">
        <f t="shared" si="81"/>
        <v>135919.86030300026</v>
      </c>
      <c r="S330" s="16">
        <f t="shared" si="82"/>
        <v>228628.8651017666</v>
      </c>
      <c r="T330" s="16">
        <f t="shared" si="83"/>
        <v>228628.8651017666</v>
      </c>
      <c r="AA330" s="26"/>
      <c r="AB330" s="26"/>
    </row>
    <row r="331" spans="1:28" x14ac:dyDescent="0.25">
      <c r="A331" s="2">
        <v>54</v>
      </c>
      <c r="B331" s="6" t="s">
        <v>670</v>
      </c>
      <c r="C331" s="4" t="s">
        <v>671</v>
      </c>
      <c r="D331" s="26">
        <v>12.762816312638201</v>
      </c>
      <c r="E331" s="26">
        <v>2.3655125932853598</v>
      </c>
      <c r="F331" s="45">
        <v>323.12171194823162</v>
      </c>
      <c r="G331" s="12">
        <f t="shared" si="70"/>
        <v>15.12832890592356</v>
      </c>
      <c r="H331" s="12">
        <f t="shared" si="71"/>
        <v>32.312171194823165</v>
      </c>
      <c r="I331" s="13">
        <f t="shared" si="72"/>
        <v>151.28328905923559</v>
      </c>
      <c r="J331" s="4" t="str">
        <f t="shared" si="73"/>
        <v>Nei</v>
      </c>
      <c r="K331" s="37">
        <f t="shared" si="74"/>
        <v>1280</v>
      </c>
      <c r="L331" s="16">
        <f t="shared" si="75"/>
        <v>21107.044489544547</v>
      </c>
      <c r="M331" s="16">
        <f t="shared" si="76"/>
        <v>2885.2748889377413</v>
      </c>
      <c r="N331" s="16">
        <f t="shared" si="77"/>
        <v>5751.1855168759002</v>
      </c>
      <c r="O331" s="16">
        <f t="shared" si="78"/>
        <v>38379.965301171826</v>
      </c>
      <c r="P331" s="16">
        <f t="shared" si="79"/>
        <v>5751.1855168759002</v>
      </c>
      <c r="Q331" s="24">
        <f t="shared" si="80"/>
        <v>4647.4226398997171</v>
      </c>
      <c r="R331" s="24">
        <f t="shared" si="81"/>
        <v>115120.53164251591</v>
      </c>
      <c r="S331" s="16">
        <f t="shared" si="82"/>
        <v>193642.60999582155</v>
      </c>
      <c r="T331" s="16">
        <f t="shared" si="83"/>
        <v>193642.60999582155</v>
      </c>
      <c r="AA331" s="26"/>
      <c r="AB331" s="26"/>
    </row>
    <row r="332" spans="1:28" x14ac:dyDescent="0.25">
      <c r="A332" s="2">
        <v>54</v>
      </c>
      <c r="B332" s="6" t="s">
        <v>672</v>
      </c>
      <c r="C332" s="4" t="s">
        <v>673</v>
      </c>
      <c r="D332" s="26">
        <v>36.977544767824703</v>
      </c>
      <c r="E332" s="26">
        <v>10.490627546709</v>
      </c>
      <c r="F332" s="45">
        <v>1267.751732585602</v>
      </c>
      <c r="G332" s="12">
        <f t="shared" si="70"/>
        <v>47.468172314533703</v>
      </c>
      <c r="H332" s="12">
        <f t="shared" ref="H332:H357" si="84">F332*0.1</f>
        <v>126.7751732585602</v>
      </c>
      <c r="I332" s="13">
        <f t="shared" ref="I332:I357" si="85">IF(G332&gt;=H332,F332,G332*10)</f>
        <v>474.68172314533706</v>
      </c>
      <c r="J332" s="4" t="str">
        <f t="shared" ref="J332:J357" si="86">IF(G332&gt;=H332,"JA","Nei")</f>
        <v>Nei</v>
      </c>
      <c r="K332" s="37">
        <f t="shared" si="74"/>
        <v>1040</v>
      </c>
      <c r="L332" s="16">
        <f t="shared" si="75"/>
        <v>53809.920135755412</v>
      </c>
      <c r="M332" s="16">
        <f t="shared" si="76"/>
        <v>7355.6679818601433</v>
      </c>
      <c r="N332" s="16">
        <f t="shared" si="77"/>
        <v>14661.969064513172</v>
      </c>
      <c r="O332" s="16">
        <f t="shared" si="78"/>
        <v>97845.194228502034</v>
      </c>
      <c r="P332" s="16">
        <f t="shared" si="79"/>
        <v>14661.969064513172</v>
      </c>
      <c r="Q332" s="24">
        <f t="shared" si="80"/>
        <v>11848.055809707614</v>
      </c>
      <c r="R332" s="24">
        <f t="shared" si="81"/>
        <v>293486.21578629903</v>
      </c>
      <c r="S332" s="16">
        <f t="shared" si="82"/>
        <v>493668.99207115057</v>
      </c>
      <c r="T332" s="16">
        <f t="shared" si="83"/>
        <v>493668.99207115057</v>
      </c>
      <c r="AA332" s="26"/>
      <c r="AB332" s="26"/>
    </row>
    <row r="333" spans="1:28" x14ac:dyDescent="0.25">
      <c r="A333" s="2">
        <v>54</v>
      </c>
      <c r="B333" s="6" t="s">
        <v>674</v>
      </c>
      <c r="C333" s="4" t="s">
        <v>675</v>
      </c>
      <c r="D333" s="26">
        <v>9.4504924907005385</v>
      </c>
      <c r="E333" s="26">
        <v>2.7332832373213298</v>
      </c>
      <c r="F333" s="45">
        <v>311.45831432653193</v>
      </c>
      <c r="G333" s="12">
        <f t="shared" si="70"/>
        <v>12.183775728021867</v>
      </c>
      <c r="H333" s="12">
        <f t="shared" si="84"/>
        <v>31.145831432653196</v>
      </c>
      <c r="I333" s="13">
        <f t="shared" si="85"/>
        <v>121.83775728021868</v>
      </c>
      <c r="J333" s="4" t="str">
        <f t="shared" si="86"/>
        <v>Nei</v>
      </c>
      <c r="K333" s="37">
        <f t="shared" si="74"/>
        <v>1280</v>
      </c>
      <c r="L333" s="16">
        <f t="shared" si="75"/>
        <v>16998.803895736113</v>
      </c>
      <c r="M333" s="16">
        <f t="shared" si="76"/>
        <v>2323.6897068483308</v>
      </c>
      <c r="N333" s="16">
        <f t="shared" si="77"/>
        <v>4631.7841807647937</v>
      </c>
      <c r="O333" s="16">
        <f t="shared" si="78"/>
        <v>30909.75167096236</v>
      </c>
      <c r="P333" s="16">
        <f t="shared" si="79"/>
        <v>4631.7841807647937</v>
      </c>
      <c r="Q333" s="24">
        <f t="shared" si="80"/>
        <v>3742.8559036483184</v>
      </c>
      <c r="R333" s="24">
        <f t="shared" si="81"/>
        <v>92713.659779955226</v>
      </c>
      <c r="S333" s="16">
        <f t="shared" si="82"/>
        <v>155952.32931867993</v>
      </c>
      <c r="T333" s="16">
        <f t="shared" si="83"/>
        <v>155952.32931867993</v>
      </c>
      <c r="AA333" s="26"/>
      <c r="AB333" s="26"/>
    </row>
    <row r="334" spans="1:28" x14ac:dyDescent="0.25">
      <c r="A334" s="2">
        <v>54</v>
      </c>
      <c r="B334" s="35" t="s">
        <v>676</v>
      </c>
      <c r="C334" s="4" t="s">
        <v>677</v>
      </c>
      <c r="D334" s="26">
        <v>8.9917869174480991</v>
      </c>
      <c r="E334" s="26">
        <v>2.0810440741458902</v>
      </c>
      <c r="F334" s="45">
        <v>218.84661563655897</v>
      </c>
      <c r="G334" s="12">
        <f t="shared" ref="G334:G357" si="87">(D334+E334)</f>
        <v>11.072830991593989</v>
      </c>
      <c r="H334" s="12">
        <f t="shared" si="84"/>
        <v>21.884661563655897</v>
      </c>
      <c r="I334" s="13">
        <f t="shared" si="85"/>
        <v>110.72830991593989</v>
      </c>
      <c r="J334" s="4" t="str">
        <f t="shared" si="86"/>
        <v>Nei</v>
      </c>
      <c r="K334" s="37">
        <f t="shared" si="74"/>
        <v>1280</v>
      </c>
      <c r="L334" s="16">
        <f t="shared" si="75"/>
        <v>15448.813799471935</v>
      </c>
      <c r="M334" s="16">
        <f t="shared" si="76"/>
        <v>2111.8103267168058</v>
      </c>
      <c r="N334" s="16">
        <f t="shared" si="77"/>
        <v>4209.447429764371</v>
      </c>
      <c r="O334" s="16">
        <f t="shared" si="78"/>
        <v>28091.329312434285</v>
      </c>
      <c r="P334" s="16">
        <f t="shared" si="79"/>
        <v>4209.447429764371</v>
      </c>
      <c r="Q334" s="24">
        <f t="shared" si="80"/>
        <v>3401.5736806176737</v>
      </c>
      <c r="R334" s="24">
        <f t="shared" si="81"/>
        <v>84259.814713633619</v>
      </c>
      <c r="S334" s="16">
        <f t="shared" si="82"/>
        <v>141732.23669240306</v>
      </c>
      <c r="T334" s="16">
        <f t="shared" si="83"/>
        <v>141732.23669240306</v>
      </c>
      <c r="AA334" s="26"/>
      <c r="AB334" s="26"/>
    </row>
    <row r="335" spans="1:28" x14ac:dyDescent="0.25">
      <c r="A335" s="2">
        <v>54</v>
      </c>
      <c r="B335" s="6" t="s">
        <v>678</v>
      </c>
      <c r="C335" s="4" t="s">
        <v>679</v>
      </c>
      <c r="D335" s="26">
        <v>42.836528548961994</v>
      </c>
      <c r="E335" s="26">
        <v>8.0741734306455992</v>
      </c>
      <c r="F335" s="45">
        <v>1383.9420326888471</v>
      </c>
      <c r="G335" s="12">
        <f t="shared" si="87"/>
        <v>50.910701979607595</v>
      </c>
      <c r="H335" s="12">
        <f t="shared" si="84"/>
        <v>138.39420326888472</v>
      </c>
      <c r="I335" s="13">
        <f t="shared" si="85"/>
        <v>509.10701979607597</v>
      </c>
      <c r="J335" s="4" t="str">
        <f t="shared" si="86"/>
        <v>Nei</v>
      </c>
      <c r="K335" s="37">
        <f t="shared" si="74"/>
        <v>1040</v>
      </c>
      <c r="L335" s="16">
        <f t="shared" si="75"/>
        <v>57712.371764083167</v>
      </c>
      <c r="M335" s="16">
        <f t="shared" si="76"/>
        <v>7889.1223787599929</v>
      </c>
      <c r="N335" s="16">
        <f t="shared" si="77"/>
        <v>15725.297627461194</v>
      </c>
      <c r="O335" s="16">
        <f t="shared" si="78"/>
        <v>104941.21177652552</v>
      </c>
      <c r="P335" s="16">
        <f t="shared" si="79"/>
        <v>15725.297627461194</v>
      </c>
      <c r="Q335" s="24">
        <f t="shared" si="80"/>
        <v>12707.311214110056</v>
      </c>
      <c r="R335" s="24">
        <f t="shared" si="81"/>
        <v>314770.68819951784</v>
      </c>
      <c r="S335" s="16">
        <f t="shared" si="82"/>
        <v>529471.30058791896</v>
      </c>
      <c r="T335" s="16">
        <f t="shared" si="83"/>
        <v>529471.30058791896</v>
      </c>
      <c r="AA335" s="26"/>
      <c r="AB335" s="26"/>
    </row>
    <row r="336" spans="1:28" x14ac:dyDescent="0.25">
      <c r="A336" s="2">
        <v>54</v>
      </c>
      <c r="B336" s="6" t="s">
        <v>680</v>
      </c>
      <c r="C336" s="4" t="s">
        <v>681</v>
      </c>
      <c r="D336" s="26">
        <v>55.195328007831094</v>
      </c>
      <c r="E336" s="26">
        <v>6.7274050485405699</v>
      </c>
      <c r="F336" s="45">
        <v>907.96675960961625</v>
      </c>
      <c r="G336" s="12">
        <f t="shared" si="87"/>
        <v>61.922733056371662</v>
      </c>
      <c r="H336" s="12">
        <f t="shared" si="84"/>
        <v>90.796675960961636</v>
      </c>
      <c r="I336" s="13">
        <f t="shared" si="85"/>
        <v>619.22733056371658</v>
      </c>
      <c r="J336" s="4" t="str">
        <f t="shared" si="86"/>
        <v>Nei</v>
      </c>
      <c r="K336" s="37">
        <f t="shared" si="74"/>
        <v>1040</v>
      </c>
      <c r="L336" s="16">
        <f t="shared" si="75"/>
        <v>70195.610192702909</v>
      </c>
      <c r="M336" s="16">
        <f t="shared" si="76"/>
        <v>9595.5467144153517</v>
      </c>
      <c r="N336" s="16">
        <f t="shared" si="77"/>
        <v>19126.693786452077</v>
      </c>
      <c r="O336" s="16">
        <f t="shared" si="78"/>
        <v>127640.09119443776</v>
      </c>
      <c r="P336" s="16">
        <f t="shared" si="79"/>
        <v>19126.693786452077</v>
      </c>
      <c r="Q336" s="24">
        <f t="shared" si="80"/>
        <v>15455.914170870365</v>
      </c>
      <c r="R336" s="24">
        <f t="shared" si="81"/>
        <v>382855.87394093466</v>
      </c>
      <c r="S336" s="16">
        <f t="shared" si="82"/>
        <v>643996.42378626519</v>
      </c>
      <c r="T336" s="16">
        <f t="shared" si="83"/>
        <v>643996.42378626519</v>
      </c>
      <c r="AA336" s="26"/>
      <c r="AB336" s="26"/>
    </row>
    <row r="337" spans="1:42" x14ac:dyDescent="0.25">
      <c r="A337" s="2">
        <v>54</v>
      </c>
      <c r="B337" s="6" t="s">
        <v>682</v>
      </c>
      <c r="C337" s="4" t="s">
        <v>683</v>
      </c>
      <c r="D337" s="26">
        <v>10.154686775789701</v>
      </c>
      <c r="E337" s="26">
        <v>2.6439373375873498</v>
      </c>
      <c r="F337" s="45">
        <v>780.76474956449147</v>
      </c>
      <c r="G337" s="12">
        <f t="shared" si="87"/>
        <v>12.79862411337705</v>
      </c>
      <c r="H337" s="12">
        <f t="shared" si="84"/>
        <v>78.076474956449147</v>
      </c>
      <c r="I337" s="13">
        <f t="shared" si="85"/>
        <v>127.98624113377051</v>
      </c>
      <c r="J337" s="4" t="str">
        <f t="shared" si="86"/>
        <v>Nei</v>
      </c>
      <c r="K337" s="37">
        <f t="shared" si="74"/>
        <v>1280</v>
      </c>
      <c r="L337" s="16">
        <f t="shared" si="75"/>
        <v>17856.64036298366</v>
      </c>
      <c r="M337" s="16">
        <f t="shared" si="76"/>
        <v>2440.9535909032711</v>
      </c>
      <c r="N337" s="16">
        <f t="shared" si="77"/>
        <v>4865.5249429414198</v>
      </c>
      <c r="O337" s="16">
        <f t="shared" si="78"/>
        <v>32469.597430673039</v>
      </c>
      <c r="P337" s="16">
        <f t="shared" si="79"/>
        <v>4865.5249429414198</v>
      </c>
      <c r="Q337" s="24">
        <f t="shared" si="80"/>
        <v>3931.7373276294297</v>
      </c>
      <c r="R337" s="24">
        <f t="shared" si="81"/>
        <v>97392.410053154003</v>
      </c>
      <c r="S337" s="16">
        <f t="shared" si="82"/>
        <v>163822.38865122624</v>
      </c>
      <c r="T337" s="16">
        <f t="shared" si="83"/>
        <v>163822.38865122624</v>
      </c>
      <c r="AA337" s="26"/>
      <c r="AB337" s="26"/>
    </row>
    <row r="338" spans="1:42" x14ac:dyDescent="0.25">
      <c r="A338" s="2">
        <v>54</v>
      </c>
      <c r="B338" s="6" t="s">
        <v>684</v>
      </c>
      <c r="C338" s="4" t="s">
        <v>685</v>
      </c>
      <c r="D338" s="26">
        <v>18.846761162246903</v>
      </c>
      <c r="E338" s="26">
        <v>2.97310403036257</v>
      </c>
      <c r="F338" s="45">
        <v>361.33206802745769</v>
      </c>
      <c r="G338" s="12">
        <f t="shared" si="87"/>
        <v>21.819865192609473</v>
      </c>
      <c r="H338" s="12">
        <f t="shared" si="84"/>
        <v>36.133206802745768</v>
      </c>
      <c r="I338" s="13">
        <f t="shared" si="85"/>
        <v>218.19865192609473</v>
      </c>
      <c r="J338" s="4" t="str">
        <f t="shared" si="86"/>
        <v>Nei</v>
      </c>
      <c r="K338" s="37">
        <f t="shared" si="74"/>
        <v>1040</v>
      </c>
      <c r="L338" s="16">
        <f t="shared" si="75"/>
        <v>24734.999182342101</v>
      </c>
      <c r="M338" s="16">
        <f t="shared" si="76"/>
        <v>3381.2063102467641</v>
      </c>
      <c r="N338" s="16">
        <f t="shared" si="77"/>
        <v>6739.7199606932145</v>
      </c>
      <c r="O338" s="16">
        <f t="shared" si="78"/>
        <v>44976.851724222055</v>
      </c>
      <c r="P338" s="16">
        <f t="shared" si="79"/>
        <v>6739.7199606932145</v>
      </c>
      <c r="Q338" s="24">
        <f t="shared" si="80"/>
        <v>5446.2383520753247</v>
      </c>
      <c r="R338" s="24">
        <f t="shared" si="81"/>
        <v>134907.86251286586</v>
      </c>
      <c r="S338" s="16">
        <f t="shared" si="82"/>
        <v>226926.59800313853</v>
      </c>
      <c r="T338" s="16">
        <f t="shared" si="83"/>
        <v>226926.59800313853</v>
      </c>
      <c r="AA338" s="26"/>
      <c r="AB338" s="26"/>
    </row>
    <row r="339" spans="1:42" x14ac:dyDescent="0.25">
      <c r="A339" s="2">
        <v>54</v>
      </c>
      <c r="B339" s="6" t="s">
        <v>686</v>
      </c>
      <c r="C339" s="4" t="s">
        <v>687</v>
      </c>
      <c r="D339" s="26">
        <v>9.7006633730391503</v>
      </c>
      <c r="E339" s="26">
        <v>2.8586049572421</v>
      </c>
      <c r="F339" s="45">
        <v>372.00252997515804</v>
      </c>
      <c r="G339" s="12">
        <f t="shared" si="87"/>
        <v>12.559268330281251</v>
      </c>
      <c r="H339" s="12">
        <f t="shared" si="84"/>
        <v>37.200252997515804</v>
      </c>
      <c r="I339" s="13">
        <f t="shared" si="85"/>
        <v>125.5926833028125</v>
      </c>
      <c r="J339" s="4" t="str">
        <f t="shared" si="86"/>
        <v>Nei</v>
      </c>
      <c r="K339" s="37">
        <f t="shared" si="74"/>
        <v>1280</v>
      </c>
      <c r="L339" s="16">
        <f t="shared" si="75"/>
        <v>17522.691174408399</v>
      </c>
      <c r="M339" s="16">
        <f t="shared" si="76"/>
        <v>2395.3036559512398</v>
      </c>
      <c r="N339" s="16">
        <f t="shared" si="77"/>
        <v>4774.5314484397204</v>
      </c>
      <c r="O339" s="16">
        <f t="shared" si="78"/>
        <v>31862.361383190317</v>
      </c>
      <c r="P339" s="16">
        <f t="shared" si="79"/>
        <v>4774.5314484397204</v>
      </c>
      <c r="Q339" s="24">
        <f t="shared" si="80"/>
        <v>3858.2072310623998</v>
      </c>
      <c r="R339" s="24">
        <f t="shared" si="81"/>
        <v>95571.008286108205</v>
      </c>
      <c r="S339" s="16">
        <f t="shared" si="82"/>
        <v>160758.6346276</v>
      </c>
      <c r="T339" s="16">
        <f t="shared" si="83"/>
        <v>160758.6346276</v>
      </c>
      <c r="AA339" s="26"/>
      <c r="AB339" s="26"/>
    </row>
    <row r="340" spans="1:42" x14ac:dyDescent="0.25">
      <c r="A340" s="2">
        <v>54</v>
      </c>
      <c r="B340" s="6" t="s">
        <v>688</v>
      </c>
      <c r="C340" s="4" t="s">
        <v>689</v>
      </c>
      <c r="D340" s="26">
        <v>12.821276000561399</v>
      </c>
      <c r="E340" s="26">
        <v>2.25535404764361</v>
      </c>
      <c r="F340" s="45">
        <v>192.70967057085863</v>
      </c>
      <c r="G340" s="12">
        <f t="shared" si="87"/>
        <v>15.07663004820501</v>
      </c>
      <c r="H340" s="12">
        <f t="shared" si="84"/>
        <v>19.270967057085866</v>
      </c>
      <c r="I340" s="13">
        <f t="shared" si="85"/>
        <v>150.7663004820501</v>
      </c>
      <c r="J340" s="4" t="str">
        <f t="shared" si="86"/>
        <v>Nei</v>
      </c>
      <c r="K340" s="37">
        <f t="shared" si="74"/>
        <v>1280</v>
      </c>
      <c r="L340" s="16">
        <f t="shared" si="75"/>
        <v>21034.914243255633</v>
      </c>
      <c r="M340" s="16">
        <f t="shared" si="76"/>
        <v>2875.4148827936597</v>
      </c>
      <c r="N340" s="16">
        <f t="shared" si="77"/>
        <v>5731.5316791256173</v>
      </c>
      <c r="O340" s="16">
        <f t="shared" si="78"/>
        <v>38248.807367094181</v>
      </c>
      <c r="P340" s="16">
        <f t="shared" si="79"/>
        <v>5731.5316791256173</v>
      </c>
      <c r="Q340" s="24">
        <f t="shared" si="80"/>
        <v>4631.5407508085791</v>
      </c>
      <c r="R340" s="24">
        <f t="shared" si="81"/>
        <v>114727.12401482086</v>
      </c>
      <c r="S340" s="16">
        <f t="shared" si="82"/>
        <v>192980.86461702414</v>
      </c>
      <c r="T340" s="16">
        <f t="shared" si="83"/>
        <v>192980.86461702414</v>
      </c>
      <c r="AA340" s="26"/>
      <c r="AB340" s="26"/>
    </row>
    <row r="341" spans="1:42" s="21" customFormat="1" ht="13" thickBot="1" x14ac:dyDescent="0.3">
      <c r="A341" s="2">
        <v>54</v>
      </c>
      <c r="B341" s="6" t="s">
        <v>690</v>
      </c>
      <c r="C341" s="4" t="s">
        <v>691</v>
      </c>
      <c r="D341" s="26">
        <v>3.5128934759383803</v>
      </c>
      <c r="E341" s="26">
        <v>1.7458771471846499</v>
      </c>
      <c r="F341" s="45">
        <v>302.56423136015474</v>
      </c>
      <c r="G341" s="12">
        <f t="shared" si="87"/>
        <v>5.2587706231230307</v>
      </c>
      <c r="H341" s="12">
        <f t="shared" si="84"/>
        <v>30.256423136015474</v>
      </c>
      <c r="I341" s="13">
        <f t="shared" si="85"/>
        <v>52.587706231230307</v>
      </c>
      <c r="J341" s="4" t="str">
        <f t="shared" si="86"/>
        <v>Nei</v>
      </c>
      <c r="K341" s="37">
        <f t="shared" si="74"/>
        <v>1280</v>
      </c>
      <c r="L341" s="16">
        <f t="shared" si="75"/>
        <v>7337.0367733812527</v>
      </c>
      <c r="M341" s="16">
        <f t="shared" si="76"/>
        <v>1002.9527332420245</v>
      </c>
      <c r="N341" s="16">
        <f t="shared" si="77"/>
        <v>1999.1742400864516</v>
      </c>
      <c r="O341" s="16">
        <f t="shared" si="78"/>
        <v>13341.290720038203</v>
      </c>
      <c r="P341" s="16">
        <f t="shared" si="79"/>
        <v>1999.1742400864516</v>
      </c>
      <c r="Q341" s="24">
        <f t="shared" si="80"/>
        <v>1615.4943354233951</v>
      </c>
      <c r="R341" s="24">
        <f t="shared" si="81"/>
        <v>40017.140933717019</v>
      </c>
      <c r="S341" s="16">
        <f t="shared" si="82"/>
        <v>67312.263975974798</v>
      </c>
      <c r="T341" s="16">
        <f t="shared" si="83"/>
        <v>67312.263975974798</v>
      </c>
      <c r="U341"/>
      <c r="V341" s="26"/>
      <c r="W341" s="26"/>
      <c r="X341" s="33"/>
      <c r="Y341"/>
      <c r="Z341"/>
      <c r="AA341" s="26"/>
      <c r="AB341" s="26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</row>
    <row r="342" spans="1:42" x14ac:dyDescent="0.25">
      <c r="A342" s="2">
        <v>54</v>
      </c>
      <c r="B342" s="6" t="s">
        <v>692</v>
      </c>
      <c r="C342" s="4" t="s">
        <v>693</v>
      </c>
      <c r="D342" s="26">
        <v>22.333565396796303</v>
      </c>
      <c r="E342" s="26">
        <v>4.3980154323246596</v>
      </c>
      <c r="F342" s="45">
        <v>582.19013795221349</v>
      </c>
      <c r="G342" s="12">
        <f t="shared" si="87"/>
        <v>26.731580829120961</v>
      </c>
      <c r="H342" s="12">
        <f t="shared" si="84"/>
        <v>58.21901379522135</v>
      </c>
      <c r="I342" s="13">
        <f t="shared" si="85"/>
        <v>267.31580829120963</v>
      </c>
      <c r="J342" s="4" t="str">
        <f t="shared" si="86"/>
        <v>Nei</v>
      </c>
      <c r="K342" s="37">
        <f t="shared" si="74"/>
        <v>1040</v>
      </c>
      <c r="L342" s="16">
        <f t="shared" si="75"/>
        <v>30302.920027891523</v>
      </c>
      <c r="M342" s="16">
        <f t="shared" si="76"/>
        <v>4142.3257652805842</v>
      </c>
      <c r="N342" s="16">
        <f t="shared" si="77"/>
        <v>8256.8506864988831</v>
      </c>
      <c r="O342" s="16">
        <f t="shared" si="78"/>
        <v>55101.272931450454</v>
      </c>
      <c r="P342" s="16">
        <f t="shared" si="79"/>
        <v>8256.8506864988831</v>
      </c>
      <c r="Q342" s="24">
        <f t="shared" si="80"/>
        <v>6672.202574948592</v>
      </c>
      <c r="R342" s="24">
        <f t="shared" si="81"/>
        <v>165276.0179502891</v>
      </c>
      <c r="S342" s="16">
        <f t="shared" si="82"/>
        <v>278008.440622858</v>
      </c>
      <c r="T342" s="16">
        <f t="shared" si="83"/>
        <v>278008.440622858</v>
      </c>
      <c r="AA342" s="26"/>
      <c r="AB342" s="26"/>
    </row>
    <row r="343" spans="1:42" x14ac:dyDescent="0.25">
      <c r="A343" s="2">
        <v>54</v>
      </c>
      <c r="B343" s="6" t="s">
        <v>694</v>
      </c>
      <c r="C343" s="4" t="s">
        <v>695</v>
      </c>
      <c r="D343" s="26">
        <v>8.7167944653637708</v>
      </c>
      <c r="E343" s="26">
        <v>1.8847120560860799</v>
      </c>
      <c r="F343" s="45">
        <v>630.734520523475</v>
      </c>
      <c r="G343" s="12">
        <f t="shared" si="87"/>
        <v>10.601506521449851</v>
      </c>
      <c r="H343" s="12">
        <f t="shared" si="84"/>
        <v>63.073452052347506</v>
      </c>
      <c r="I343" s="13">
        <f t="shared" si="85"/>
        <v>106.01506521449851</v>
      </c>
      <c r="J343" s="4" t="str">
        <f t="shared" si="86"/>
        <v>Nei</v>
      </c>
      <c r="K343" s="37">
        <f t="shared" si="74"/>
        <v>1280</v>
      </c>
      <c r="L343" s="16">
        <f t="shared" si="75"/>
        <v>14791.221898726832</v>
      </c>
      <c r="M343" s="16">
        <f t="shared" si="76"/>
        <v>2021.9193237709155</v>
      </c>
      <c r="N343" s="16">
        <f t="shared" si="77"/>
        <v>4030.2687191943755</v>
      </c>
      <c r="O343" s="16">
        <f t="shared" si="78"/>
        <v>26895.597984657412</v>
      </c>
      <c r="P343" s="16">
        <f t="shared" si="79"/>
        <v>4030.2687191943755</v>
      </c>
      <c r="Q343" s="24">
        <f t="shared" si="80"/>
        <v>3256.7828033893943</v>
      </c>
      <c r="R343" s="24">
        <f t="shared" si="81"/>
        <v>80673.22402562479</v>
      </c>
      <c r="S343" s="16">
        <f t="shared" si="82"/>
        <v>135699.28347455809</v>
      </c>
      <c r="T343" s="16">
        <f t="shared" si="83"/>
        <v>135699.28347455809</v>
      </c>
      <c r="AA343" s="26"/>
      <c r="AB343" s="26"/>
    </row>
    <row r="344" spans="1:42" x14ac:dyDescent="0.25">
      <c r="A344" s="2">
        <v>54</v>
      </c>
      <c r="B344" s="6" t="s">
        <v>696</v>
      </c>
      <c r="C344" s="4" t="s">
        <v>697</v>
      </c>
      <c r="D344" s="26">
        <v>4.6859715161119002</v>
      </c>
      <c r="E344" s="26">
        <v>1.0956751605900801</v>
      </c>
      <c r="F344" s="45">
        <v>882.48013680773579</v>
      </c>
      <c r="G344" s="12">
        <f t="shared" si="87"/>
        <v>5.7816466767019801</v>
      </c>
      <c r="H344" s="12">
        <f t="shared" si="84"/>
        <v>88.248013680773582</v>
      </c>
      <c r="I344" s="13">
        <f t="shared" si="85"/>
        <v>57.816466767019804</v>
      </c>
      <c r="J344" s="4" t="str">
        <f t="shared" si="86"/>
        <v>Nei</v>
      </c>
      <c r="K344" s="37">
        <f t="shared" si="74"/>
        <v>1280</v>
      </c>
      <c r="L344" s="16">
        <f t="shared" si="75"/>
        <v>8066.5534433346029</v>
      </c>
      <c r="M344" s="16">
        <f t="shared" si="76"/>
        <v>1102.6756541806017</v>
      </c>
      <c r="N344" s="16">
        <f t="shared" si="77"/>
        <v>2197.9508006150249</v>
      </c>
      <c r="O344" s="16">
        <f t="shared" si="78"/>
        <v>14667.806352925854</v>
      </c>
      <c r="P344" s="16">
        <f t="shared" si="79"/>
        <v>2197.9508006150249</v>
      </c>
      <c r="Q344" s="24">
        <f t="shared" si="80"/>
        <v>1776.1218590828482</v>
      </c>
      <c r="R344" s="24">
        <f t="shared" si="81"/>
        <v>43996.01855103139</v>
      </c>
      <c r="S344" s="16">
        <f t="shared" si="82"/>
        <v>74005.077461785346</v>
      </c>
      <c r="T344" s="16">
        <f t="shared" si="83"/>
        <v>74005.077461785346</v>
      </c>
      <c r="AA344" s="26"/>
      <c r="AB344" s="26"/>
    </row>
    <row r="345" spans="1:42" x14ac:dyDescent="0.25">
      <c r="A345" s="2">
        <v>54</v>
      </c>
      <c r="B345" s="6" t="s">
        <v>698</v>
      </c>
      <c r="C345" s="4" t="s">
        <v>699</v>
      </c>
      <c r="D345" s="26">
        <v>2.0980385786848599</v>
      </c>
      <c r="E345" s="26">
        <v>0.90228170970509292</v>
      </c>
      <c r="F345" s="45">
        <v>145.87142113290818</v>
      </c>
      <c r="G345" s="12">
        <f t="shared" si="87"/>
        <v>3.0003202883899527</v>
      </c>
      <c r="H345" s="12">
        <f t="shared" si="84"/>
        <v>14.587142113290819</v>
      </c>
      <c r="I345" s="13">
        <f t="shared" si="85"/>
        <v>30.003202883899526</v>
      </c>
      <c r="J345" s="4" t="str">
        <f t="shared" si="86"/>
        <v>Nei</v>
      </c>
      <c r="K345" s="37">
        <f t="shared" si="74"/>
        <v>1280</v>
      </c>
      <c r="L345" s="16">
        <f t="shared" si="75"/>
        <v>4186.0468663616621</v>
      </c>
      <c r="M345" s="16">
        <f t="shared" si="76"/>
        <v>572.22108540173178</v>
      </c>
      <c r="N345" s="16">
        <f t="shared" si="77"/>
        <v>1140.6017608343243</v>
      </c>
      <c r="O345" s="16">
        <f t="shared" si="78"/>
        <v>7611.6925588337735</v>
      </c>
      <c r="P345" s="16">
        <f t="shared" si="79"/>
        <v>1140.6017608343243</v>
      </c>
      <c r="Q345" s="24">
        <f t="shared" si="80"/>
        <v>921.69839259339346</v>
      </c>
      <c r="R345" s="24">
        <f t="shared" si="81"/>
        <v>22831.237266532182</v>
      </c>
      <c r="S345" s="16">
        <f t="shared" si="82"/>
        <v>38404.099691391391</v>
      </c>
      <c r="T345" s="16">
        <f t="shared" si="83"/>
        <v>38404.099691391391</v>
      </c>
      <c r="AA345" s="26"/>
      <c r="AB345" s="26"/>
    </row>
    <row r="346" spans="1:42" x14ac:dyDescent="0.25">
      <c r="A346" s="2">
        <v>54</v>
      </c>
      <c r="B346" s="6" t="s">
        <v>700</v>
      </c>
      <c r="C346" s="4" t="s">
        <v>701</v>
      </c>
      <c r="D346" s="26">
        <v>1.33079798220942</v>
      </c>
      <c r="E346" s="26">
        <v>0.74440886246868099</v>
      </c>
      <c r="F346" s="45">
        <v>168.56206289569596</v>
      </c>
      <c r="G346" s="12">
        <f t="shared" si="87"/>
        <v>2.0752068446781009</v>
      </c>
      <c r="H346" s="12">
        <f t="shared" si="84"/>
        <v>16.856206289569595</v>
      </c>
      <c r="I346" s="13">
        <f t="shared" si="85"/>
        <v>20.75206844678101</v>
      </c>
      <c r="J346" s="4" t="str">
        <f t="shared" si="86"/>
        <v>Nei</v>
      </c>
      <c r="K346" s="37">
        <f t="shared" si="74"/>
        <v>1280</v>
      </c>
      <c r="L346" s="16">
        <f t="shared" si="75"/>
        <v>2895.3285896948864</v>
      </c>
      <c r="M346" s="16">
        <f t="shared" si="76"/>
        <v>395.78344941700743</v>
      </c>
      <c r="N346" s="16">
        <f t="shared" si="77"/>
        <v>788.91063407282684</v>
      </c>
      <c r="O346" s="16">
        <f t="shared" si="78"/>
        <v>5264.7167566745547</v>
      </c>
      <c r="P346" s="16">
        <f t="shared" si="79"/>
        <v>788.91063407282684</v>
      </c>
      <c r="Q346" s="24">
        <f t="shared" si="80"/>
        <v>637.50354268511262</v>
      </c>
      <c r="R346" s="24">
        <f t="shared" si="81"/>
        <v>15791.494005262479</v>
      </c>
      <c r="S346" s="16">
        <f t="shared" si="82"/>
        <v>26562.647611879693</v>
      </c>
      <c r="T346" s="16">
        <f t="shared" si="83"/>
        <v>26562.647611879693</v>
      </c>
      <c r="AA346" s="26"/>
      <c r="AB346" s="26"/>
    </row>
    <row r="347" spans="1:42" x14ac:dyDescent="0.25">
      <c r="A347" s="2">
        <v>54</v>
      </c>
      <c r="B347" s="6" t="s">
        <v>702</v>
      </c>
      <c r="C347" s="4" t="s">
        <v>703</v>
      </c>
      <c r="D347" s="26">
        <v>1.6325444443170101</v>
      </c>
      <c r="E347" s="26">
        <v>0.600427423631818</v>
      </c>
      <c r="F347" s="45">
        <v>285.49246636716731</v>
      </c>
      <c r="G347" s="12">
        <f t="shared" si="87"/>
        <v>2.232971867948828</v>
      </c>
      <c r="H347" s="12">
        <f t="shared" si="84"/>
        <v>28.549246636716731</v>
      </c>
      <c r="I347" s="13">
        <f t="shared" si="85"/>
        <v>22.32971867948828</v>
      </c>
      <c r="J347" s="4" t="str">
        <f t="shared" si="86"/>
        <v>Nei</v>
      </c>
      <c r="K347" s="37">
        <f t="shared" si="74"/>
        <v>1280</v>
      </c>
      <c r="L347" s="16">
        <f t="shared" si="75"/>
        <v>3115.442350162205</v>
      </c>
      <c r="M347" s="16">
        <f t="shared" si="76"/>
        <v>425.87239465520048</v>
      </c>
      <c r="N347" s="16">
        <f t="shared" si="77"/>
        <v>848.88658531942644</v>
      </c>
      <c r="O347" s="16">
        <f t="shared" si="78"/>
        <v>5664.9603101114581</v>
      </c>
      <c r="P347" s="16">
        <f t="shared" si="79"/>
        <v>848.88658531942644</v>
      </c>
      <c r="Q347" s="24">
        <f t="shared" si="80"/>
        <v>685.96895783388004</v>
      </c>
      <c r="R347" s="24">
        <f t="shared" si="81"/>
        <v>16992.022726343403</v>
      </c>
      <c r="S347" s="16">
        <f t="shared" si="82"/>
        <v>28582.039909744999</v>
      </c>
      <c r="T347" s="16">
        <f t="shared" si="83"/>
        <v>28582.039909744999</v>
      </c>
      <c r="AA347" s="26"/>
      <c r="AB347" s="26"/>
    </row>
    <row r="348" spans="1:42" x14ac:dyDescent="0.25">
      <c r="A348" s="2">
        <v>54</v>
      </c>
      <c r="B348" s="6" t="s">
        <v>704</v>
      </c>
      <c r="C348" s="4" t="s">
        <v>705</v>
      </c>
      <c r="D348" s="26">
        <v>0.79157811666047007</v>
      </c>
      <c r="E348" s="26">
        <v>1.3005383224476599</v>
      </c>
      <c r="F348" s="45">
        <v>283.31814517142038</v>
      </c>
      <c r="G348" s="12">
        <f t="shared" si="87"/>
        <v>2.0921164391081302</v>
      </c>
      <c r="H348" s="12">
        <f t="shared" si="84"/>
        <v>28.331814517142039</v>
      </c>
      <c r="I348" s="13">
        <f t="shared" si="85"/>
        <v>20.921164391081302</v>
      </c>
      <c r="J348" s="4" t="str">
        <f t="shared" si="86"/>
        <v>Nei</v>
      </c>
      <c r="K348" s="37">
        <f t="shared" si="74"/>
        <v>1280</v>
      </c>
      <c r="L348" s="16">
        <f t="shared" si="75"/>
        <v>2918.9208558436635</v>
      </c>
      <c r="M348" s="16">
        <f t="shared" si="76"/>
        <v>399.0084472667026</v>
      </c>
      <c r="N348" s="16">
        <f t="shared" si="77"/>
        <v>795.33898549134676</v>
      </c>
      <c r="O348" s="16">
        <f t="shared" si="78"/>
        <v>5307.6157213597617</v>
      </c>
      <c r="P348" s="16">
        <f t="shared" si="79"/>
        <v>795.33898549134676</v>
      </c>
      <c r="Q348" s="24">
        <f t="shared" si="80"/>
        <v>642.69817009401766</v>
      </c>
      <c r="R348" s="24">
        <f t="shared" si="81"/>
        <v>15920.169255037228</v>
      </c>
      <c r="S348" s="16">
        <f t="shared" si="82"/>
        <v>26779.090420584067</v>
      </c>
      <c r="T348" s="16">
        <f t="shared" si="83"/>
        <v>26779.090420584067</v>
      </c>
      <c r="AA348" s="26"/>
      <c r="AB348" s="26"/>
    </row>
    <row r="349" spans="1:42" x14ac:dyDescent="0.25">
      <c r="A349" s="2">
        <v>54</v>
      </c>
      <c r="B349" s="6" t="s">
        <v>706</v>
      </c>
      <c r="C349" s="4" t="s">
        <v>707</v>
      </c>
      <c r="D349" s="26">
        <v>15.2413107597006</v>
      </c>
      <c r="E349" s="26">
        <v>2.6709831732232701</v>
      </c>
      <c r="F349" s="45">
        <v>755.6634779331082</v>
      </c>
      <c r="G349" s="12">
        <f t="shared" si="87"/>
        <v>17.91229393292387</v>
      </c>
      <c r="H349" s="12">
        <f t="shared" si="84"/>
        <v>75.566347793310825</v>
      </c>
      <c r="I349" s="13">
        <f t="shared" si="85"/>
        <v>179.1229393292387</v>
      </c>
      <c r="J349" s="4" t="str">
        <f t="shared" si="86"/>
        <v>Nei</v>
      </c>
      <c r="K349" s="37">
        <f t="shared" si="74"/>
        <v>1280</v>
      </c>
      <c r="L349" s="16">
        <f t="shared" si="75"/>
        <v>22672</v>
      </c>
      <c r="M349" s="16">
        <f t="shared" si="76"/>
        <v>3099.2</v>
      </c>
      <c r="N349" s="16">
        <f t="shared" si="77"/>
        <v>6177.6</v>
      </c>
      <c r="O349" s="16">
        <f t="shared" si="78"/>
        <v>41225.599999999999</v>
      </c>
      <c r="P349" s="16">
        <f t="shared" si="79"/>
        <v>6177.6</v>
      </c>
      <c r="Q349" s="24">
        <f t="shared" si="80"/>
        <v>4992</v>
      </c>
      <c r="R349" s="24">
        <f t="shared" si="81"/>
        <v>123656</v>
      </c>
      <c r="S349" s="16">
        <f t="shared" si="82"/>
        <v>229277.36234142556</v>
      </c>
      <c r="T349" s="16">
        <f t="shared" si="83"/>
        <v>208000</v>
      </c>
      <c r="AA349" s="26"/>
      <c r="AB349" s="26"/>
    </row>
    <row r="350" spans="1:42" x14ac:dyDescent="0.25">
      <c r="A350" s="2">
        <v>54</v>
      </c>
      <c r="B350" s="6" t="s">
        <v>708</v>
      </c>
      <c r="C350" s="4" t="s">
        <v>709</v>
      </c>
      <c r="D350" s="26">
        <v>10.6214205998618</v>
      </c>
      <c r="E350" s="26">
        <v>1.83832064630688</v>
      </c>
      <c r="F350" s="45">
        <v>884.44650803618026</v>
      </c>
      <c r="G350" s="12">
        <f t="shared" si="87"/>
        <v>12.459741246168679</v>
      </c>
      <c r="H350" s="12">
        <f t="shared" si="84"/>
        <v>88.444650803618032</v>
      </c>
      <c r="I350" s="13">
        <f t="shared" si="85"/>
        <v>124.59741246168679</v>
      </c>
      <c r="J350" s="4" t="str">
        <f t="shared" si="86"/>
        <v>Nei</v>
      </c>
      <c r="K350" s="37">
        <f t="shared" si="74"/>
        <v>1280</v>
      </c>
      <c r="L350" s="16">
        <f t="shared" si="75"/>
        <v>17383.830986654539</v>
      </c>
      <c r="M350" s="16">
        <f t="shared" si="76"/>
        <v>2376.3218504692904</v>
      </c>
      <c r="N350" s="16">
        <f t="shared" si="77"/>
        <v>4736.6952321434846</v>
      </c>
      <c r="O350" s="16">
        <f t="shared" si="78"/>
        <v>31609.865151880087</v>
      </c>
      <c r="P350" s="16">
        <f t="shared" si="79"/>
        <v>4736.6952321434846</v>
      </c>
      <c r="Q350" s="24">
        <f t="shared" si="80"/>
        <v>3827.632510823018</v>
      </c>
      <c r="R350" s="24">
        <f t="shared" si="81"/>
        <v>94813.646986845182</v>
      </c>
      <c r="S350" s="16">
        <f t="shared" si="82"/>
        <v>159484.68795095908</v>
      </c>
      <c r="T350" s="16">
        <f t="shared" si="83"/>
        <v>159484.68795095908</v>
      </c>
      <c r="AA350" s="26"/>
      <c r="AB350" s="26"/>
    </row>
    <row r="351" spans="1:42" x14ac:dyDescent="0.25">
      <c r="A351" s="2">
        <v>54</v>
      </c>
      <c r="B351" s="6" t="s">
        <v>710</v>
      </c>
      <c r="C351" s="4" t="s">
        <v>711</v>
      </c>
      <c r="D351" s="26">
        <v>3.1640230962978202</v>
      </c>
      <c r="E351" s="26">
        <v>1.1267664284419301</v>
      </c>
      <c r="F351" s="45">
        <v>478.1691419254368</v>
      </c>
      <c r="G351" s="12">
        <f t="shared" si="87"/>
        <v>4.2907895247397505</v>
      </c>
      <c r="H351" s="12">
        <f t="shared" si="84"/>
        <v>47.816914192543685</v>
      </c>
      <c r="I351" s="13">
        <f t="shared" si="85"/>
        <v>42.907895247397505</v>
      </c>
      <c r="J351" s="4" t="str">
        <f t="shared" si="86"/>
        <v>Nei</v>
      </c>
      <c r="K351" s="37">
        <f t="shared" si="74"/>
        <v>1280</v>
      </c>
      <c r="L351" s="16">
        <f t="shared" si="75"/>
        <v>5986.5095449169003</v>
      </c>
      <c r="M351" s="16">
        <f t="shared" si="76"/>
        <v>818.33937815836521</v>
      </c>
      <c r="N351" s="16">
        <f t="shared" si="77"/>
        <v>1631.1865457250635</v>
      </c>
      <c r="O351" s="16">
        <f t="shared" si="78"/>
        <v>10885.561392683756</v>
      </c>
      <c r="P351" s="16">
        <f t="shared" si="79"/>
        <v>1631.1865457250635</v>
      </c>
      <c r="Q351" s="24">
        <f t="shared" si="80"/>
        <v>1318.1305420000515</v>
      </c>
      <c r="R351" s="24">
        <f t="shared" si="81"/>
        <v>32651.191967459607</v>
      </c>
      <c r="S351" s="16">
        <f t="shared" si="82"/>
        <v>54922.105916668806</v>
      </c>
      <c r="T351" s="16">
        <f t="shared" si="83"/>
        <v>54922.105916668806</v>
      </c>
      <c r="AA351" s="26"/>
      <c r="AB351" s="26"/>
    </row>
    <row r="352" spans="1:42" x14ac:dyDescent="0.25">
      <c r="A352" s="2">
        <v>54</v>
      </c>
      <c r="B352" s="6" t="s">
        <v>712</v>
      </c>
      <c r="C352" s="4" t="s">
        <v>713</v>
      </c>
      <c r="D352" s="26">
        <v>1.06205138707243</v>
      </c>
      <c r="E352" s="26">
        <v>1.0324032147832201</v>
      </c>
      <c r="F352" s="45">
        <v>150.72005380659368</v>
      </c>
      <c r="G352" s="12">
        <f t="shared" si="87"/>
        <v>2.09445460185565</v>
      </c>
      <c r="H352" s="12">
        <f t="shared" si="84"/>
        <v>15.07200538065937</v>
      </c>
      <c r="I352" s="13">
        <f t="shared" si="85"/>
        <v>20.944546018556501</v>
      </c>
      <c r="J352" s="4" t="str">
        <f t="shared" si="86"/>
        <v>Nei</v>
      </c>
      <c r="K352" s="37">
        <f t="shared" si="74"/>
        <v>1280</v>
      </c>
      <c r="L352" s="16">
        <f t="shared" si="75"/>
        <v>2922.1830605090031</v>
      </c>
      <c r="M352" s="16">
        <f t="shared" si="76"/>
        <v>399.45438166590964</v>
      </c>
      <c r="N352" s="16">
        <f t="shared" si="77"/>
        <v>796.22786144144402</v>
      </c>
      <c r="O352" s="16">
        <f t="shared" si="78"/>
        <v>5313.5475467237102</v>
      </c>
      <c r="P352" s="16">
        <f t="shared" si="79"/>
        <v>796.22786144144402</v>
      </c>
      <c r="Q352" s="24">
        <f t="shared" si="80"/>
        <v>643.41645369005573</v>
      </c>
      <c r="R352" s="24">
        <f t="shared" si="81"/>
        <v>15937.961738280757</v>
      </c>
      <c r="S352" s="16">
        <f t="shared" si="82"/>
        <v>26809.018903752323</v>
      </c>
      <c r="T352" s="16">
        <f t="shared" si="83"/>
        <v>26809.018903752323</v>
      </c>
      <c r="AA352" s="26"/>
      <c r="AB352" s="26"/>
    </row>
    <row r="353" spans="1:28" x14ac:dyDescent="0.25">
      <c r="A353" s="2">
        <v>54</v>
      </c>
      <c r="B353" s="6" t="s">
        <v>714</v>
      </c>
      <c r="C353" s="4" t="s">
        <v>715</v>
      </c>
      <c r="D353" s="26">
        <v>1.0596655097562802</v>
      </c>
      <c r="E353" s="26">
        <v>0.69807799612659904</v>
      </c>
      <c r="F353" s="45">
        <v>111.47269147520726</v>
      </c>
      <c r="G353" s="12">
        <f t="shared" si="87"/>
        <v>1.7577435058828792</v>
      </c>
      <c r="H353" s="12">
        <f t="shared" si="84"/>
        <v>11.147269147520726</v>
      </c>
      <c r="I353" s="13">
        <f t="shared" si="85"/>
        <v>17.57743505882879</v>
      </c>
      <c r="J353" s="4" t="str">
        <f t="shared" si="86"/>
        <v>Nei</v>
      </c>
      <c r="K353" s="37">
        <f t="shared" si="74"/>
        <v>1280</v>
      </c>
      <c r="L353" s="16">
        <f t="shared" si="75"/>
        <v>2452.4037394077932</v>
      </c>
      <c r="M353" s="16">
        <f t="shared" si="76"/>
        <v>335.23684144198273</v>
      </c>
      <c r="N353" s="16">
        <f t="shared" si="77"/>
        <v>668.22377119643534</v>
      </c>
      <c r="O353" s="16">
        <f t="shared" si="78"/>
        <v>4459.3249646846289</v>
      </c>
      <c r="P353" s="16">
        <f t="shared" si="79"/>
        <v>668.22377119643534</v>
      </c>
      <c r="Q353" s="24">
        <f t="shared" si="80"/>
        <v>539.97880500722044</v>
      </c>
      <c r="R353" s="24">
        <f t="shared" si="81"/>
        <v>13375.724982366359</v>
      </c>
      <c r="S353" s="16">
        <f t="shared" si="82"/>
        <v>22499.116875300853</v>
      </c>
      <c r="T353" s="16">
        <f t="shared" si="83"/>
        <v>22499.116875300853</v>
      </c>
      <c r="AA353" s="26"/>
      <c r="AB353" s="26"/>
    </row>
    <row r="354" spans="1:28" x14ac:dyDescent="0.25">
      <c r="A354" s="2">
        <v>54</v>
      </c>
      <c r="B354" s="6" t="s">
        <v>716</v>
      </c>
      <c r="C354" s="4" t="s">
        <v>717</v>
      </c>
      <c r="D354" s="26">
        <v>32.256174882723499</v>
      </c>
      <c r="E354" s="26">
        <v>3.6555426361950198</v>
      </c>
      <c r="F354" s="45">
        <v>709.76259528923447</v>
      </c>
      <c r="G354" s="12">
        <f t="shared" si="87"/>
        <v>35.911717518918522</v>
      </c>
      <c r="H354" s="12">
        <f t="shared" si="84"/>
        <v>70.97625952892345</v>
      </c>
      <c r="I354" s="13">
        <f t="shared" si="85"/>
        <v>359.11717518918522</v>
      </c>
      <c r="J354" s="4" t="str">
        <f t="shared" si="86"/>
        <v>Nei</v>
      </c>
      <c r="K354" s="37">
        <f t="shared" si="74"/>
        <v>1040</v>
      </c>
      <c r="L354" s="16">
        <f t="shared" si="75"/>
        <v>40709.522979446039</v>
      </c>
      <c r="M354" s="16">
        <f t="shared" si="76"/>
        <v>5564.8797467316144</v>
      </c>
      <c r="N354" s="16">
        <f t="shared" si="77"/>
        <v>11092.411307243554</v>
      </c>
      <c r="O354" s="16">
        <f t="shared" si="78"/>
        <v>74024.105087396369</v>
      </c>
      <c r="P354" s="16">
        <f t="shared" si="79"/>
        <v>11092.411307243554</v>
      </c>
      <c r="Q354" s="24">
        <f t="shared" si="80"/>
        <v>8963.5646927220641</v>
      </c>
      <c r="R354" s="24">
        <f t="shared" si="81"/>
        <v>222034.96707596944</v>
      </c>
      <c r="S354" s="16">
        <f t="shared" si="82"/>
        <v>373481.86219675263</v>
      </c>
      <c r="T354" s="16">
        <f t="shared" si="83"/>
        <v>373481.86219675263</v>
      </c>
      <c r="AA354" s="26"/>
      <c r="AB354" s="26"/>
    </row>
    <row r="355" spans="1:28" x14ac:dyDescent="0.25">
      <c r="A355" s="2">
        <v>54</v>
      </c>
      <c r="B355" s="6" t="s">
        <v>718</v>
      </c>
      <c r="C355" s="4" t="s">
        <v>719</v>
      </c>
      <c r="D355" s="26">
        <v>7.6896838129526204</v>
      </c>
      <c r="E355" s="26">
        <v>1.10828072112042</v>
      </c>
      <c r="F355" s="45">
        <v>298.51346616285798</v>
      </c>
      <c r="G355" s="12">
        <f t="shared" si="87"/>
        <v>8.7979645340730404</v>
      </c>
      <c r="H355" s="12">
        <f t="shared" si="84"/>
        <v>29.851346616285799</v>
      </c>
      <c r="I355" s="13">
        <f t="shared" si="85"/>
        <v>87.9796453407304</v>
      </c>
      <c r="J355" s="4" t="str">
        <f t="shared" si="86"/>
        <v>Nei</v>
      </c>
      <c r="K355" s="37">
        <f t="shared" si="74"/>
        <v>1280</v>
      </c>
      <c r="L355" s="16">
        <f t="shared" si="75"/>
        <v>12274.920117938704</v>
      </c>
      <c r="M355" s="16">
        <f t="shared" si="76"/>
        <v>1677.9477959384101</v>
      </c>
      <c r="N355" s="16">
        <f t="shared" si="77"/>
        <v>3344.6341972732066</v>
      </c>
      <c r="O355" s="16">
        <f t="shared" si="78"/>
        <v>22320.084104361937</v>
      </c>
      <c r="P355" s="16">
        <f t="shared" si="79"/>
        <v>3344.6341972732066</v>
      </c>
      <c r="Q355" s="24">
        <f t="shared" si="80"/>
        <v>2702.7347048672377</v>
      </c>
      <c r="R355" s="24">
        <f t="shared" si="81"/>
        <v>66948.990918482203</v>
      </c>
      <c r="S355" s="16">
        <f t="shared" si="82"/>
        <v>112613.9460361349</v>
      </c>
      <c r="T355" s="16">
        <f t="shared" si="83"/>
        <v>112613.9460361349</v>
      </c>
      <c r="AA355" s="26"/>
      <c r="AB355" s="26"/>
    </row>
    <row r="356" spans="1:28" x14ac:dyDescent="0.25">
      <c r="A356" s="2">
        <v>54</v>
      </c>
      <c r="B356" s="6" t="s">
        <v>720</v>
      </c>
      <c r="C356" s="4" t="s">
        <v>721</v>
      </c>
      <c r="D356" s="26">
        <v>0.28038579215562198</v>
      </c>
      <c r="E356" s="26">
        <v>1.2872770123369901</v>
      </c>
      <c r="F356" s="45">
        <v>76.930475414789186</v>
      </c>
      <c r="G356" s="12">
        <f t="shared" si="87"/>
        <v>1.567662804492612</v>
      </c>
      <c r="H356" s="12">
        <f t="shared" si="84"/>
        <v>7.6930475414789186</v>
      </c>
      <c r="I356" s="13">
        <f t="shared" si="85"/>
        <v>15.676628044926119</v>
      </c>
      <c r="J356" s="4" t="str">
        <f t="shared" si="86"/>
        <v>Nei</v>
      </c>
      <c r="K356" s="37">
        <f t="shared" si="74"/>
        <v>1280</v>
      </c>
      <c r="L356" s="16">
        <f t="shared" si="75"/>
        <v>2187.2031448280923</v>
      </c>
      <c r="M356" s="16">
        <f t="shared" si="76"/>
        <v>298.98465007283096</v>
      </c>
      <c r="N356" s="16">
        <f t="shared" si="77"/>
        <v>595.96269175591135</v>
      </c>
      <c r="O356" s="16">
        <f t="shared" si="78"/>
        <v>3977.0978284855764</v>
      </c>
      <c r="P356" s="16">
        <f t="shared" si="79"/>
        <v>595.96269175591135</v>
      </c>
      <c r="Q356" s="24">
        <f t="shared" si="80"/>
        <v>481.58601354013035</v>
      </c>
      <c r="R356" s="24">
        <f t="shared" si="81"/>
        <v>11929.286877066979</v>
      </c>
      <c r="S356" s="16">
        <f t="shared" si="82"/>
        <v>20066.083897505432</v>
      </c>
      <c r="T356" s="16">
        <f t="shared" si="83"/>
        <v>20066.083897505432</v>
      </c>
      <c r="AA356" s="26"/>
      <c r="AB356" s="26"/>
    </row>
    <row r="357" spans="1:28" ht="13" thickBot="1" x14ac:dyDescent="0.3">
      <c r="A357" s="49">
        <v>54</v>
      </c>
      <c r="B357" s="18" t="s">
        <v>722</v>
      </c>
      <c r="C357" s="10" t="s">
        <v>85</v>
      </c>
      <c r="D357" s="26">
        <v>16.074729415731099</v>
      </c>
      <c r="E357" s="26">
        <v>4.3850307357060903</v>
      </c>
      <c r="F357" s="48">
        <v>1282.9301396626938</v>
      </c>
      <c r="G357" s="19">
        <f t="shared" si="87"/>
        <v>20.459760151437187</v>
      </c>
      <c r="H357" s="19">
        <f t="shared" si="84"/>
        <v>128.2930139662694</v>
      </c>
      <c r="I357" s="20">
        <f t="shared" si="85"/>
        <v>204.59760151437189</v>
      </c>
      <c r="J357" s="10" t="str">
        <f t="shared" si="86"/>
        <v>Nei</v>
      </c>
      <c r="K357" s="37">
        <f t="shared" si="74"/>
        <v>1040</v>
      </c>
      <c r="L357" s="16">
        <f t="shared" si="75"/>
        <v>23193.184107669196</v>
      </c>
      <c r="M357" s="16">
        <f t="shared" si="76"/>
        <v>3170.4444330667066</v>
      </c>
      <c r="N357" s="16">
        <f t="shared" si="77"/>
        <v>6319.6107155759191</v>
      </c>
      <c r="O357" s="16">
        <f t="shared" si="78"/>
        <v>42173.294404954446</v>
      </c>
      <c r="P357" s="16">
        <f t="shared" si="79"/>
        <v>6319.6107155759191</v>
      </c>
      <c r="Q357" s="24">
        <f t="shared" si="80"/>
        <v>5106.7561337987227</v>
      </c>
      <c r="R357" s="24">
        <f t="shared" si="81"/>
        <v>126498.60506430586</v>
      </c>
      <c r="S357" s="16">
        <f t="shared" si="82"/>
        <v>212781.50557494676</v>
      </c>
      <c r="T357" s="16">
        <f t="shared" si="83"/>
        <v>212781.50557494676</v>
      </c>
      <c r="AA357" s="26"/>
      <c r="AB357" s="26"/>
    </row>
    <row r="358" spans="1:28" x14ac:dyDescent="0.25">
      <c r="D358" s="26"/>
      <c r="E358" s="26"/>
      <c r="F358" s="29"/>
      <c r="G358" s="25"/>
      <c r="H358"/>
      <c r="I358" s="26"/>
      <c r="J358"/>
      <c r="K358"/>
      <c r="L358" s="27"/>
      <c r="M358" s="27"/>
      <c r="N358" s="27"/>
      <c r="O358" s="27"/>
      <c r="P358" s="27"/>
      <c r="Q358" s="27"/>
      <c r="R358" s="27"/>
      <c r="S358" s="27"/>
      <c r="T358" s="27"/>
      <c r="AA358" s="26"/>
      <c r="AB358" s="26"/>
    </row>
    <row r="359" spans="1:28" x14ac:dyDescent="0.25">
      <c r="B359" s="3" t="s">
        <v>724</v>
      </c>
      <c r="D359" s="26"/>
      <c r="E359" s="26"/>
      <c r="F359" s="29"/>
      <c r="G359" s="25"/>
      <c r="H359"/>
      <c r="I359" s="26"/>
      <c r="J359"/>
      <c r="K359"/>
      <c r="L359" s="27"/>
      <c r="M359" s="27"/>
      <c r="N359" s="27"/>
      <c r="O359" s="27"/>
      <c r="P359" s="27"/>
      <c r="Q359" s="27"/>
      <c r="R359" s="27"/>
      <c r="S359" s="27"/>
      <c r="T359" s="27">
        <f>SUM(T2:T358)</f>
        <v>113161354.46671304</v>
      </c>
      <c r="AA359" s="26"/>
      <c r="AB359" s="26"/>
    </row>
    <row r="360" spans="1:28" x14ac:dyDescent="0.25">
      <c r="D360" s="26"/>
      <c r="E360" s="26"/>
      <c r="F360" s="29"/>
      <c r="G360" s="25"/>
      <c r="H360"/>
      <c r="I360" s="26"/>
      <c r="J360"/>
      <c r="K360"/>
      <c r="L360" s="27"/>
      <c r="M360" s="27"/>
      <c r="N360" s="27"/>
      <c r="O360" s="27"/>
      <c r="P360" s="27"/>
      <c r="Q360" s="27"/>
      <c r="R360" s="27"/>
      <c r="S360" s="27"/>
      <c r="T360" s="27"/>
      <c r="AA360" s="26"/>
      <c r="AB360" s="26"/>
    </row>
    <row r="361" spans="1:28" x14ac:dyDescent="0.25">
      <c r="D361" s="26"/>
      <c r="E361" s="26"/>
      <c r="F361" s="29"/>
      <c r="G361" s="25"/>
      <c r="H361"/>
      <c r="I361" s="26"/>
      <c r="J361"/>
      <c r="K361"/>
      <c r="L361" s="27"/>
      <c r="M361" s="27"/>
      <c r="N361" s="27"/>
      <c r="O361" s="27"/>
      <c r="P361" s="27"/>
      <c r="Q361" s="27"/>
      <c r="R361" s="27"/>
      <c r="S361" s="27"/>
      <c r="T361" s="27"/>
      <c r="AA361" s="26"/>
      <c r="AB361" s="26"/>
    </row>
    <row r="362" spans="1:28" x14ac:dyDescent="0.25">
      <c r="D362" s="26"/>
      <c r="E362" s="26"/>
      <c r="F362" s="29"/>
      <c r="G362" s="25"/>
      <c r="H362"/>
      <c r="I362" s="26"/>
      <c r="J362"/>
      <c r="K362"/>
      <c r="L362" s="27"/>
      <c r="M362" s="27"/>
      <c r="N362" s="27"/>
      <c r="O362" s="27"/>
      <c r="P362" s="27"/>
      <c r="Q362" s="27"/>
      <c r="R362" s="27"/>
      <c r="S362" s="27"/>
      <c r="T362" s="27"/>
      <c r="AA362" s="26"/>
      <c r="AB362" s="26"/>
    </row>
    <row r="363" spans="1:28" x14ac:dyDescent="0.25">
      <c r="D363" s="26"/>
      <c r="E363" s="26"/>
      <c r="F363" s="29"/>
      <c r="G363" s="25"/>
      <c r="H363"/>
      <c r="I363" s="26"/>
      <c r="J363"/>
      <c r="K363"/>
      <c r="L363" s="27"/>
      <c r="M363" s="27"/>
      <c r="N363" s="27"/>
      <c r="O363" s="27"/>
      <c r="P363" s="27"/>
      <c r="Q363" s="27"/>
      <c r="R363" s="27"/>
      <c r="S363" s="27"/>
      <c r="T363" s="27"/>
      <c r="AA363" s="26"/>
      <c r="AB363" s="26"/>
    </row>
    <row r="364" spans="1:28" x14ac:dyDescent="0.25">
      <c r="D364" s="26"/>
      <c r="E364" s="26"/>
      <c r="F364" s="29"/>
      <c r="G364" s="25"/>
      <c r="H364"/>
      <c r="I364" s="26"/>
      <c r="J364"/>
      <c r="K364"/>
      <c r="L364" s="27"/>
      <c r="M364" s="27"/>
      <c r="N364" s="27"/>
      <c r="O364" s="27"/>
      <c r="P364" s="27"/>
      <c r="Q364" s="27"/>
      <c r="R364" s="27"/>
      <c r="S364" s="27"/>
      <c r="T364" s="27"/>
      <c r="AA364" s="26"/>
      <c r="AB364" s="26"/>
    </row>
    <row r="365" spans="1:28" x14ac:dyDescent="0.25">
      <c r="D365" s="26"/>
      <c r="E365" s="26"/>
      <c r="F365" s="29"/>
      <c r="G365" s="25"/>
      <c r="H365"/>
      <c r="I365" s="26"/>
      <c r="J365"/>
      <c r="K365"/>
      <c r="L365" s="27"/>
      <c r="M365" s="27"/>
      <c r="N365" s="27"/>
      <c r="O365" s="27"/>
      <c r="P365" s="27"/>
      <c r="Q365" s="27"/>
      <c r="R365" s="27"/>
      <c r="S365" s="27"/>
      <c r="T365" s="27"/>
      <c r="AA365" s="26"/>
      <c r="AB365" s="26"/>
    </row>
    <row r="366" spans="1:28" x14ac:dyDescent="0.25">
      <c r="D366" s="26"/>
      <c r="E366" s="26"/>
      <c r="F366" s="29"/>
      <c r="G366" s="25"/>
      <c r="H366"/>
      <c r="I366" s="26"/>
      <c r="J366"/>
      <c r="K366"/>
      <c r="L366" s="27"/>
      <c r="M366" s="27"/>
      <c r="N366" s="27"/>
      <c r="O366" s="27"/>
      <c r="P366" s="27"/>
      <c r="Q366" s="27"/>
      <c r="R366" s="27"/>
      <c r="S366" s="27"/>
      <c r="T366" s="27"/>
      <c r="AA366" s="26"/>
      <c r="AB366" s="26"/>
    </row>
    <row r="367" spans="1:28" x14ac:dyDescent="0.25">
      <c r="D367" s="26"/>
      <c r="E367" s="26"/>
      <c r="F367" s="29"/>
      <c r="G367" s="25"/>
      <c r="H367"/>
      <c r="I367" s="26"/>
      <c r="J367"/>
      <c r="K367"/>
      <c r="L367" s="27"/>
      <c r="M367" s="27"/>
      <c r="N367" s="27"/>
      <c r="O367" s="27"/>
      <c r="P367" s="27"/>
      <c r="Q367" s="27"/>
      <c r="R367" s="27"/>
      <c r="S367" s="27"/>
      <c r="T367" s="27"/>
      <c r="AA367" s="26"/>
      <c r="AB367" s="26"/>
    </row>
    <row r="368" spans="1:28" x14ac:dyDescent="0.25">
      <c r="D368" s="26"/>
      <c r="E368" s="26"/>
      <c r="F368" s="29"/>
      <c r="G368" s="25"/>
      <c r="H368"/>
      <c r="I368" s="26"/>
      <c r="J368"/>
      <c r="K368"/>
      <c r="L368" s="27"/>
      <c r="M368" s="27"/>
      <c r="N368" s="27"/>
      <c r="O368" s="27"/>
      <c r="P368" s="27"/>
      <c r="Q368" s="27"/>
      <c r="R368" s="27"/>
      <c r="S368" s="27"/>
      <c r="T368" s="27"/>
      <c r="AA368" s="26"/>
      <c r="AB368" s="26"/>
    </row>
    <row r="369" spans="4:28" x14ac:dyDescent="0.25">
      <c r="D369" s="26"/>
      <c r="E369" s="26"/>
      <c r="F369" s="29"/>
      <c r="G369" s="25"/>
      <c r="H369"/>
      <c r="I369" s="26"/>
      <c r="J369"/>
      <c r="K369"/>
      <c r="L369" s="27"/>
      <c r="M369" s="27"/>
      <c r="N369" s="27"/>
      <c r="O369" s="27"/>
      <c r="P369" s="27"/>
      <c r="Q369" s="27"/>
      <c r="R369" s="27"/>
      <c r="S369" s="27"/>
      <c r="T369" s="27"/>
      <c r="AA369" s="26"/>
      <c r="AB369" s="26"/>
    </row>
    <row r="370" spans="4:28" x14ac:dyDescent="0.25">
      <c r="D370" s="26"/>
      <c r="E370" s="26"/>
      <c r="F370" s="29"/>
      <c r="G370" s="25"/>
      <c r="H370"/>
      <c r="I370" s="26"/>
      <c r="J370"/>
      <c r="K370"/>
      <c r="L370" s="27"/>
      <c r="M370" s="27"/>
      <c r="N370" s="27"/>
      <c r="O370" s="27"/>
      <c r="P370" s="27"/>
      <c r="Q370" s="27"/>
      <c r="R370" s="27"/>
      <c r="S370" s="27"/>
      <c r="T370" s="27"/>
      <c r="AA370" s="26"/>
      <c r="AB370" s="26"/>
    </row>
    <row r="371" spans="4:28" x14ac:dyDescent="0.25">
      <c r="D371" s="26"/>
      <c r="E371" s="26"/>
      <c r="F371" s="29"/>
      <c r="G371" s="25"/>
      <c r="H371"/>
      <c r="I371" s="26"/>
      <c r="J371"/>
      <c r="K371"/>
      <c r="L371" s="27"/>
      <c r="M371" s="27"/>
      <c r="N371" s="27"/>
      <c r="O371" s="27"/>
      <c r="P371" s="27"/>
      <c r="Q371" s="27"/>
      <c r="R371" s="27"/>
      <c r="S371" s="27"/>
      <c r="T371" s="27"/>
      <c r="AA371" s="26"/>
      <c r="AB371" s="26"/>
    </row>
    <row r="372" spans="4:28" x14ac:dyDescent="0.25">
      <c r="D372" s="26"/>
      <c r="E372" s="26"/>
      <c r="F372" s="29"/>
      <c r="G372" s="25"/>
      <c r="H372"/>
      <c r="I372" s="26"/>
      <c r="J372"/>
      <c r="K372"/>
      <c r="L372" s="27"/>
      <c r="M372" s="27"/>
      <c r="N372" s="27"/>
      <c r="O372" s="27"/>
      <c r="P372" s="27"/>
      <c r="Q372" s="27"/>
      <c r="R372" s="27"/>
      <c r="S372" s="27"/>
      <c r="T372" s="27"/>
      <c r="AA372" s="26"/>
      <c r="AB372" s="26"/>
    </row>
    <row r="373" spans="4:28" x14ac:dyDescent="0.25">
      <c r="D373" s="26"/>
      <c r="E373" s="26"/>
      <c r="F373" s="29"/>
      <c r="G373" s="25"/>
      <c r="H373"/>
      <c r="I373" s="26"/>
      <c r="J373"/>
      <c r="K373"/>
      <c r="L373" s="27"/>
      <c r="M373" s="27"/>
      <c r="N373" s="27"/>
      <c r="O373" s="27"/>
      <c r="P373" s="27"/>
      <c r="Q373" s="27"/>
      <c r="R373" s="27"/>
      <c r="S373" s="27"/>
      <c r="T373" s="27"/>
      <c r="AA373" s="26"/>
      <c r="AB373" s="26"/>
    </row>
    <row r="374" spans="4:28" x14ac:dyDescent="0.25">
      <c r="D374" s="26"/>
      <c r="E374" s="26"/>
      <c r="F374" s="29"/>
      <c r="G374" s="25"/>
      <c r="H374"/>
      <c r="I374" s="26"/>
      <c r="J374"/>
      <c r="K374"/>
      <c r="L374" s="27"/>
      <c r="M374" s="27"/>
      <c r="N374" s="27"/>
      <c r="O374" s="27"/>
      <c r="P374" s="27"/>
      <c r="Q374" s="27"/>
      <c r="R374" s="27"/>
      <c r="S374" s="27"/>
      <c r="T374" s="27"/>
      <c r="AA374" s="26"/>
      <c r="AB374" s="26"/>
    </row>
    <row r="375" spans="4:28" x14ac:dyDescent="0.25">
      <c r="D375" s="26"/>
      <c r="E375" s="26"/>
      <c r="F375" s="29"/>
      <c r="G375" s="25"/>
      <c r="H375"/>
      <c r="I375" s="26"/>
      <c r="J375"/>
      <c r="K375"/>
      <c r="L375" s="27"/>
      <c r="M375" s="27"/>
      <c r="N375" s="27"/>
      <c r="O375" s="27"/>
      <c r="P375" s="27"/>
      <c r="Q375" s="27"/>
      <c r="R375" s="27"/>
      <c r="S375" s="27"/>
      <c r="T375" s="27"/>
      <c r="AA375" s="26"/>
      <c r="AB375" s="26"/>
    </row>
    <row r="376" spans="4:28" x14ac:dyDescent="0.25">
      <c r="D376" s="26"/>
      <c r="E376" s="26"/>
      <c r="F376" s="29"/>
      <c r="G376" s="25"/>
      <c r="H376"/>
      <c r="I376" s="26"/>
      <c r="J376"/>
      <c r="K376"/>
      <c r="L376" s="27"/>
      <c r="M376" s="27"/>
      <c r="N376" s="27"/>
      <c r="O376" s="27"/>
      <c r="P376" s="27"/>
      <c r="Q376" s="27"/>
      <c r="R376" s="27"/>
      <c r="S376" s="27"/>
      <c r="T376" s="27"/>
      <c r="AA376" s="26"/>
      <c r="AB376" s="26"/>
    </row>
    <row r="377" spans="4:28" x14ac:dyDescent="0.25">
      <c r="D377" s="26"/>
      <c r="E377" s="26"/>
      <c r="F377" s="29"/>
      <c r="G377" s="25"/>
      <c r="H377"/>
      <c r="I377" s="26"/>
      <c r="J377"/>
      <c r="K377"/>
      <c r="L377" s="27"/>
      <c r="M377" s="27"/>
      <c r="N377" s="27"/>
      <c r="O377" s="27"/>
      <c r="P377" s="27"/>
      <c r="Q377" s="27"/>
      <c r="R377" s="27"/>
      <c r="S377" s="27"/>
      <c r="T377" s="27"/>
      <c r="AA377" s="26"/>
      <c r="AB377" s="26"/>
    </row>
    <row r="378" spans="4:28" x14ac:dyDescent="0.25">
      <c r="D378" s="26"/>
      <c r="E378" s="26"/>
      <c r="F378" s="29"/>
      <c r="G378" s="25"/>
      <c r="H378"/>
      <c r="I378" s="26"/>
      <c r="J378"/>
      <c r="K378"/>
      <c r="L378" s="27"/>
      <c r="M378" s="27"/>
      <c r="N378" s="27"/>
      <c r="O378" s="27"/>
      <c r="P378" s="27"/>
      <c r="Q378" s="27"/>
      <c r="R378" s="27"/>
      <c r="S378" s="27"/>
      <c r="T378" s="27"/>
      <c r="AA378" s="26"/>
      <c r="AB378" s="26"/>
    </row>
    <row r="379" spans="4:28" x14ac:dyDescent="0.25">
      <c r="D379" s="26"/>
      <c r="E379" s="26"/>
      <c r="F379" s="29"/>
      <c r="G379" s="25"/>
      <c r="H379"/>
      <c r="I379" s="26"/>
      <c r="J379"/>
      <c r="K379"/>
      <c r="L379" s="27"/>
      <c r="M379" s="27"/>
      <c r="N379" s="27"/>
      <c r="O379" s="27"/>
      <c r="P379" s="27"/>
      <c r="Q379" s="27"/>
      <c r="R379" s="27"/>
      <c r="S379" s="27"/>
      <c r="T379" s="27"/>
      <c r="AA379" s="26"/>
      <c r="AB379" s="26"/>
    </row>
    <row r="380" spans="4:28" x14ac:dyDescent="0.25">
      <c r="D380" s="26"/>
      <c r="E380" s="26"/>
      <c r="F380" s="29"/>
      <c r="G380" s="25"/>
      <c r="H380"/>
      <c r="I380" s="26"/>
      <c r="J380"/>
      <c r="K380"/>
      <c r="L380" s="27"/>
      <c r="M380" s="27"/>
      <c r="N380" s="27"/>
      <c r="O380" s="27"/>
      <c r="P380" s="27"/>
      <c r="Q380" s="27"/>
      <c r="R380" s="27"/>
      <c r="S380" s="27"/>
      <c r="T380" s="27"/>
      <c r="AA380" s="26"/>
      <c r="AB380" s="26"/>
    </row>
    <row r="381" spans="4:28" x14ac:dyDescent="0.25">
      <c r="D381" s="26"/>
      <c r="E381" s="26"/>
      <c r="F381" s="29"/>
      <c r="G381" s="25"/>
      <c r="H381"/>
      <c r="I381" s="26"/>
      <c r="J381"/>
      <c r="K381"/>
      <c r="L381" s="27"/>
      <c r="M381" s="27"/>
      <c r="N381" s="27"/>
      <c r="O381" s="27"/>
      <c r="P381" s="27"/>
      <c r="Q381" s="27"/>
      <c r="R381" s="27"/>
      <c r="S381" s="27"/>
      <c r="T381" s="27"/>
      <c r="AA381" s="26"/>
      <c r="AB381" s="26"/>
    </row>
    <row r="382" spans="4:28" x14ac:dyDescent="0.25">
      <c r="D382" s="26"/>
      <c r="E382" s="26"/>
      <c r="F382" s="29"/>
      <c r="G382" s="25"/>
      <c r="H382"/>
      <c r="I382" s="26"/>
      <c r="J382"/>
      <c r="K382"/>
      <c r="L382" s="27"/>
      <c r="M382" s="27"/>
      <c r="N382" s="27"/>
      <c r="O382" s="27"/>
      <c r="P382" s="27"/>
      <c r="Q382" s="27"/>
      <c r="R382" s="27"/>
      <c r="S382" s="27"/>
      <c r="T382" s="27"/>
      <c r="AA382" s="26"/>
      <c r="AB382" s="26"/>
    </row>
    <row r="383" spans="4:28" x14ac:dyDescent="0.25">
      <c r="D383" s="26"/>
      <c r="E383" s="26"/>
      <c r="F383" s="29"/>
      <c r="G383" s="25"/>
      <c r="H383"/>
      <c r="I383" s="26"/>
      <c r="J383"/>
      <c r="K383"/>
      <c r="L383" s="27"/>
      <c r="M383" s="27"/>
      <c r="N383" s="27"/>
      <c r="O383" s="27"/>
      <c r="P383" s="27"/>
      <c r="Q383" s="27"/>
      <c r="R383" s="27"/>
      <c r="S383" s="27"/>
      <c r="T383" s="27"/>
      <c r="AA383" s="26"/>
      <c r="AB383" s="26"/>
    </row>
    <row r="384" spans="4:28" x14ac:dyDescent="0.25">
      <c r="D384" s="26"/>
      <c r="E384" s="26"/>
      <c r="F384" s="29"/>
      <c r="G384" s="25"/>
      <c r="H384"/>
      <c r="I384" s="26"/>
      <c r="J384"/>
      <c r="K384"/>
      <c r="L384" s="27"/>
      <c r="M384" s="27"/>
      <c r="N384" s="27"/>
      <c r="O384" s="27"/>
      <c r="P384" s="27"/>
      <c r="Q384" s="27"/>
      <c r="R384" s="27"/>
      <c r="S384" s="27"/>
      <c r="T384" s="27"/>
      <c r="AA384" s="26"/>
      <c r="AB384" s="26"/>
    </row>
    <row r="385" spans="1:42" x14ac:dyDescent="0.25">
      <c r="D385" s="26"/>
      <c r="E385" s="26"/>
      <c r="F385" s="29"/>
      <c r="G385" s="25"/>
      <c r="H385"/>
      <c r="I385" s="26"/>
      <c r="J385"/>
      <c r="K385"/>
      <c r="L385" s="27"/>
      <c r="M385" s="27"/>
      <c r="N385" s="27"/>
      <c r="O385" s="27"/>
      <c r="P385" s="27"/>
      <c r="Q385" s="27"/>
      <c r="R385" s="27"/>
      <c r="S385" s="27"/>
      <c r="T385" s="27"/>
      <c r="AA385" s="26"/>
      <c r="AB385" s="26"/>
    </row>
    <row r="386" spans="1:42" x14ac:dyDescent="0.25">
      <c r="D386" s="26"/>
      <c r="E386" s="26"/>
      <c r="F386" s="29"/>
      <c r="G386" s="25"/>
      <c r="H386"/>
      <c r="I386" s="26"/>
      <c r="J386"/>
      <c r="K386"/>
      <c r="L386" s="27"/>
      <c r="M386" s="27"/>
      <c r="N386" s="27"/>
      <c r="O386" s="27"/>
      <c r="P386" s="27"/>
      <c r="Q386" s="27"/>
      <c r="R386" s="27"/>
      <c r="S386" s="27"/>
      <c r="T386" s="27"/>
      <c r="AA386" s="26"/>
      <c r="AB386" s="26"/>
    </row>
    <row r="387" spans="1:42" x14ac:dyDescent="0.25">
      <c r="D387" s="26"/>
      <c r="E387" s="26"/>
      <c r="F387" s="29"/>
      <c r="G387" s="25"/>
      <c r="H387"/>
      <c r="I387" s="26"/>
      <c r="J387"/>
      <c r="K387"/>
      <c r="L387" s="27"/>
      <c r="M387" s="27"/>
      <c r="N387" s="27"/>
      <c r="O387" s="27"/>
      <c r="P387" s="27"/>
      <c r="Q387" s="27"/>
      <c r="R387" s="27"/>
      <c r="S387" s="27"/>
      <c r="T387" s="27"/>
      <c r="AA387" s="26"/>
      <c r="AB387" s="26"/>
    </row>
    <row r="388" spans="1:42" s="21" customFormat="1" ht="13" thickBot="1" x14ac:dyDescent="0.3">
      <c r="A388" s="2"/>
      <c r="B388" s="3"/>
      <c r="C388" s="3"/>
      <c r="D388" s="26"/>
      <c r="E388" s="26"/>
      <c r="F388" s="29"/>
      <c r="G388" s="25"/>
      <c r="H388"/>
      <c r="I388" s="26"/>
      <c r="J388"/>
      <c r="K388"/>
      <c r="L388" s="27"/>
      <c r="M388" s="27"/>
      <c r="N388" s="27"/>
      <c r="O388" s="27"/>
      <c r="P388" s="27"/>
      <c r="Q388" s="27"/>
      <c r="R388" s="27"/>
      <c r="S388" s="27"/>
      <c r="T388" s="27"/>
      <c r="U388"/>
      <c r="V388" s="26"/>
      <c r="W388" s="26"/>
      <c r="X388" s="33"/>
      <c r="Y388"/>
      <c r="Z388"/>
      <c r="AA388" s="26"/>
      <c r="AB388" s="26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</row>
    <row r="389" spans="1:42" x14ac:dyDescent="0.25">
      <c r="D389" s="26"/>
      <c r="E389" s="26"/>
      <c r="F389" s="29"/>
      <c r="G389" s="25"/>
      <c r="H389"/>
      <c r="I389" s="26"/>
      <c r="J389"/>
      <c r="K389"/>
      <c r="L389" s="27"/>
      <c r="M389" s="27"/>
      <c r="N389" s="27"/>
      <c r="O389" s="27"/>
      <c r="P389" s="27"/>
      <c r="Q389" s="27"/>
      <c r="R389" s="27"/>
      <c r="S389" s="27"/>
      <c r="T389" s="27"/>
      <c r="AA389" s="26"/>
      <c r="AB389" s="26"/>
    </row>
    <row r="390" spans="1:42" x14ac:dyDescent="0.25">
      <c r="D390" s="26"/>
      <c r="E390" s="26"/>
      <c r="F390" s="29"/>
      <c r="G390" s="25"/>
      <c r="H390"/>
      <c r="I390" s="26"/>
      <c r="J390"/>
      <c r="K390"/>
      <c r="L390" s="27"/>
      <c r="M390" s="27"/>
      <c r="N390" s="27"/>
      <c r="O390" s="27"/>
      <c r="P390" s="27"/>
      <c r="Q390" s="27"/>
      <c r="R390" s="27"/>
      <c r="S390" s="27"/>
      <c r="T390" s="27"/>
      <c r="AA390" s="26"/>
      <c r="AB390" s="26"/>
    </row>
    <row r="391" spans="1:42" x14ac:dyDescent="0.25">
      <c r="D391" s="26"/>
      <c r="E391" s="26"/>
      <c r="F391" s="29"/>
      <c r="G391" s="25"/>
      <c r="H391"/>
      <c r="I391" s="26"/>
      <c r="J391"/>
      <c r="K391"/>
      <c r="L391" s="27"/>
      <c r="M391" s="27"/>
      <c r="N391" s="27"/>
      <c r="O391" s="27"/>
      <c r="P391" s="27"/>
      <c r="Q391" s="27"/>
      <c r="R391" s="27"/>
      <c r="S391" s="27"/>
      <c r="T391" s="27"/>
      <c r="AA391" s="26"/>
      <c r="AB391" s="26"/>
    </row>
    <row r="392" spans="1:42" x14ac:dyDescent="0.25">
      <c r="D392" s="26"/>
      <c r="E392" s="26"/>
      <c r="F392" s="29"/>
      <c r="G392" s="25"/>
      <c r="H392"/>
      <c r="I392" s="26"/>
      <c r="J392"/>
      <c r="K392"/>
      <c r="L392" s="27"/>
      <c r="M392" s="27"/>
      <c r="N392" s="27"/>
      <c r="O392" s="27"/>
      <c r="P392" s="27"/>
      <c r="Q392" s="27"/>
      <c r="R392" s="27"/>
      <c r="S392" s="27"/>
      <c r="T392" s="27"/>
      <c r="AA392" s="26"/>
      <c r="AB392" s="26"/>
    </row>
    <row r="393" spans="1:42" x14ac:dyDescent="0.25">
      <c r="D393" s="26"/>
      <c r="E393" s="26"/>
      <c r="F393" s="29"/>
      <c r="G393" s="25"/>
      <c r="H393"/>
      <c r="I393" s="26"/>
      <c r="J393"/>
      <c r="K393"/>
      <c r="L393" s="27"/>
      <c r="M393" s="27"/>
      <c r="N393" s="27"/>
      <c r="O393" s="27"/>
      <c r="P393" s="27"/>
      <c r="Q393" s="27"/>
      <c r="R393" s="27"/>
      <c r="S393" s="27"/>
      <c r="T393" s="27"/>
      <c r="AA393" s="26"/>
      <c r="AB393" s="26"/>
    </row>
    <row r="394" spans="1:42" x14ac:dyDescent="0.25">
      <c r="D394" s="26"/>
      <c r="E394" s="26"/>
      <c r="F394" s="29"/>
      <c r="G394" s="25"/>
      <c r="H394"/>
      <c r="I394" s="26"/>
      <c r="J394"/>
      <c r="K394"/>
      <c r="L394" s="27"/>
      <c r="M394" s="27"/>
      <c r="N394" s="27"/>
      <c r="O394" s="27"/>
      <c r="P394" s="27"/>
      <c r="Q394" s="27"/>
      <c r="R394" s="27"/>
      <c r="S394" s="27"/>
      <c r="T394" s="27"/>
      <c r="AA394" s="26"/>
      <c r="AB394" s="26"/>
    </row>
    <row r="395" spans="1:42" x14ac:dyDescent="0.25">
      <c r="D395" s="26"/>
      <c r="E395" s="26"/>
      <c r="F395" s="29"/>
      <c r="G395" s="25"/>
      <c r="H395"/>
      <c r="I395" s="26"/>
      <c r="J395"/>
      <c r="K395"/>
      <c r="L395" s="27"/>
      <c r="M395" s="27"/>
      <c r="N395" s="27"/>
      <c r="O395" s="27"/>
      <c r="P395" s="27"/>
      <c r="Q395" s="27"/>
      <c r="R395" s="27"/>
      <c r="S395" s="27"/>
      <c r="T395" s="27"/>
      <c r="AA395" s="26"/>
      <c r="AB395" s="26"/>
    </row>
    <row r="396" spans="1:42" x14ac:dyDescent="0.25">
      <c r="D396" s="26"/>
      <c r="E396" s="26"/>
      <c r="F396" s="29"/>
      <c r="G396" s="25"/>
      <c r="H396"/>
      <c r="I396" s="26"/>
      <c r="J396"/>
      <c r="K396"/>
      <c r="L396" s="27"/>
      <c r="M396" s="27"/>
      <c r="N396" s="27"/>
      <c r="O396" s="27"/>
      <c r="P396" s="27"/>
      <c r="Q396" s="27"/>
      <c r="R396" s="27"/>
      <c r="S396" s="27"/>
      <c r="T396" s="27"/>
      <c r="AA396" s="26"/>
      <c r="AB396" s="26"/>
    </row>
    <row r="397" spans="1:42" x14ac:dyDescent="0.25">
      <c r="D397" s="26"/>
      <c r="E397" s="26"/>
      <c r="F397" s="29"/>
      <c r="G397" s="25"/>
      <c r="H397"/>
      <c r="I397" s="26"/>
      <c r="J397"/>
      <c r="K397"/>
      <c r="L397" s="27"/>
      <c r="M397" s="27"/>
      <c r="N397" s="27"/>
      <c r="O397" s="27"/>
      <c r="P397" s="27"/>
      <c r="Q397" s="27"/>
      <c r="R397" s="27"/>
      <c r="S397" s="27"/>
      <c r="T397" s="27"/>
      <c r="AA397" s="26"/>
      <c r="AB397" s="26"/>
    </row>
    <row r="398" spans="1:42" x14ac:dyDescent="0.25">
      <c r="D398" s="26"/>
      <c r="E398" s="26"/>
      <c r="F398" s="29"/>
      <c r="G398" s="25"/>
      <c r="H398"/>
      <c r="I398" s="26"/>
      <c r="J398"/>
      <c r="K398"/>
      <c r="L398" s="27"/>
      <c r="M398" s="27"/>
      <c r="N398" s="27"/>
      <c r="O398" s="27"/>
      <c r="P398" s="27"/>
      <c r="Q398" s="27"/>
      <c r="R398" s="27"/>
      <c r="S398" s="27"/>
      <c r="T398" s="27"/>
      <c r="AA398" s="26"/>
      <c r="AB398" s="26"/>
    </row>
    <row r="399" spans="1:42" x14ac:dyDescent="0.25">
      <c r="D399" s="26"/>
      <c r="E399" s="26"/>
      <c r="F399" s="29"/>
      <c r="G399" s="25"/>
      <c r="H399"/>
      <c r="I399" s="26"/>
      <c r="J399"/>
      <c r="K399"/>
      <c r="L399" s="27"/>
      <c r="M399" s="27"/>
      <c r="N399" s="27"/>
      <c r="O399" s="27"/>
      <c r="P399" s="27"/>
      <c r="Q399" s="27"/>
      <c r="R399" s="27"/>
      <c r="S399" s="27"/>
      <c r="T399" s="27"/>
      <c r="AA399" s="26"/>
      <c r="AB399" s="26"/>
    </row>
    <row r="400" spans="1:42" x14ac:dyDescent="0.25">
      <c r="D400" s="26"/>
      <c r="E400" s="26"/>
      <c r="F400" s="29"/>
      <c r="G400" s="25"/>
      <c r="H400"/>
      <c r="I400" s="26"/>
      <c r="J400"/>
      <c r="K400"/>
      <c r="L400" s="27"/>
      <c r="M400" s="27"/>
      <c r="N400" s="27"/>
      <c r="O400" s="27"/>
      <c r="P400" s="27"/>
      <c r="Q400" s="27"/>
      <c r="R400" s="27"/>
      <c r="S400" s="27"/>
      <c r="T400" s="27"/>
      <c r="AA400" s="26"/>
      <c r="AB400" s="26"/>
    </row>
    <row r="401" spans="1:36" x14ac:dyDescent="0.25">
      <c r="D401" s="26"/>
      <c r="E401" s="26"/>
      <c r="F401" s="29"/>
      <c r="G401" s="25"/>
      <c r="H401"/>
      <c r="I401" s="26"/>
      <c r="J401"/>
      <c r="K401"/>
      <c r="L401" s="27"/>
      <c r="M401" s="27"/>
      <c r="N401" s="27"/>
      <c r="O401" s="27"/>
      <c r="P401" s="27"/>
      <c r="Q401" s="27"/>
      <c r="R401" s="27"/>
      <c r="S401" s="27"/>
      <c r="T401" s="27"/>
      <c r="AA401" s="26"/>
      <c r="AB401" s="26"/>
    </row>
    <row r="402" spans="1:36" x14ac:dyDescent="0.25">
      <c r="D402" s="26"/>
      <c r="E402" s="26"/>
      <c r="F402" s="29"/>
      <c r="G402" s="25"/>
      <c r="H402"/>
      <c r="I402" s="26"/>
      <c r="J402"/>
      <c r="K402"/>
      <c r="L402" s="27"/>
      <c r="M402" s="27"/>
      <c r="N402" s="27"/>
      <c r="O402" s="27"/>
      <c r="P402" s="27"/>
      <c r="Q402" s="27"/>
      <c r="R402" s="27"/>
      <c r="S402" s="27"/>
      <c r="T402" s="27"/>
      <c r="X402" s="26"/>
      <c r="Y402" s="26"/>
      <c r="AA402" s="26"/>
      <c r="AB402" s="26"/>
    </row>
    <row r="403" spans="1:36" x14ac:dyDescent="0.25">
      <c r="D403" s="26"/>
      <c r="E403" s="26"/>
      <c r="F403" s="29"/>
      <c r="G403" s="25"/>
      <c r="H403"/>
      <c r="I403" s="26"/>
      <c r="J403"/>
      <c r="K403"/>
      <c r="L403" s="27"/>
      <c r="M403" s="27"/>
      <c r="N403" s="27"/>
      <c r="O403" s="27"/>
      <c r="P403" s="27"/>
      <c r="Q403" s="27"/>
      <c r="R403" s="27"/>
      <c r="S403" s="27"/>
      <c r="T403" s="27"/>
      <c r="X403" s="26"/>
      <c r="Y403" s="26"/>
      <c r="AA403" s="26"/>
      <c r="AB403" s="26"/>
    </row>
    <row r="404" spans="1:36" x14ac:dyDescent="0.25">
      <c r="D404" s="26"/>
      <c r="E404" s="26"/>
      <c r="F404" s="29"/>
      <c r="G404" s="25"/>
      <c r="H404"/>
      <c r="I404" s="26"/>
      <c r="J404"/>
      <c r="K404"/>
      <c r="L404" s="27"/>
      <c r="M404" s="27"/>
      <c r="N404" s="27"/>
      <c r="O404" s="27"/>
      <c r="P404" s="27"/>
      <c r="Q404" s="27"/>
      <c r="R404" s="27"/>
      <c r="S404" s="27"/>
      <c r="T404" s="27"/>
      <c r="AA404" s="26"/>
      <c r="AB404" s="26"/>
    </row>
    <row r="405" spans="1:36" x14ac:dyDescent="0.25">
      <c r="D405" s="26"/>
      <c r="E405" s="26"/>
      <c r="F405" s="29"/>
      <c r="G405" s="25"/>
      <c r="H405"/>
      <c r="I405" s="26"/>
      <c r="J405"/>
      <c r="K405"/>
      <c r="L405" s="27"/>
      <c r="M405" s="27"/>
      <c r="N405" s="27"/>
      <c r="O405" s="27"/>
      <c r="P405" s="27"/>
      <c r="Q405" s="27"/>
      <c r="R405" s="27"/>
      <c r="S405" s="27"/>
      <c r="T405" s="27"/>
      <c r="AA405" s="26"/>
      <c r="AB405" s="26"/>
    </row>
    <row r="406" spans="1:36" x14ac:dyDescent="0.25">
      <c r="D406" s="26"/>
      <c r="E406" s="26"/>
      <c r="F406" s="29"/>
      <c r="G406" s="25"/>
      <c r="H406"/>
      <c r="I406" s="26"/>
      <c r="J406"/>
      <c r="K406"/>
      <c r="L406" s="27"/>
      <c r="M406" s="27"/>
      <c r="N406" s="27"/>
      <c r="O406" s="27"/>
      <c r="P406" s="27"/>
      <c r="Q406" s="27"/>
      <c r="R406" s="27"/>
      <c r="S406" s="27"/>
      <c r="T406" s="27"/>
      <c r="AA406" s="26"/>
      <c r="AB406" s="26"/>
    </row>
    <row r="407" spans="1:36" x14ac:dyDescent="0.25">
      <c r="D407" s="26"/>
      <c r="E407" s="26"/>
      <c r="F407" s="29"/>
      <c r="G407" s="25"/>
      <c r="H407"/>
      <c r="I407" s="26"/>
      <c r="J407"/>
      <c r="K407"/>
      <c r="L407" s="27"/>
      <c r="M407" s="27"/>
      <c r="N407" s="27"/>
      <c r="O407" s="27"/>
      <c r="P407" s="27"/>
      <c r="Q407" s="27"/>
      <c r="R407" s="27"/>
      <c r="S407" s="27"/>
      <c r="T407" s="27"/>
      <c r="X407" s="26"/>
      <c r="Y407" s="26"/>
      <c r="AA407" s="26"/>
      <c r="AB407" s="26"/>
    </row>
    <row r="408" spans="1:36" x14ac:dyDescent="0.25">
      <c r="D408" s="26"/>
      <c r="E408" s="26"/>
      <c r="F408" s="29"/>
      <c r="G408" s="25"/>
      <c r="H408"/>
      <c r="I408" s="26"/>
      <c r="J408"/>
      <c r="K408"/>
      <c r="L408" s="27"/>
      <c r="M408" s="27"/>
      <c r="N408" s="27"/>
      <c r="O408" s="27"/>
      <c r="P408" s="27"/>
      <c r="Q408" s="27"/>
      <c r="R408" s="27"/>
      <c r="S408" s="27"/>
      <c r="T408" s="27"/>
      <c r="AA408" s="26"/>
      <c r="AB408" s="26"/>
    </row>
    <row r="409" spans="1:36" s="21" customFormat="1" ht="13" thickBot="1" x14ac:dyDescent="0.3">
      <c r="A409" s="2"/>
      <c r="B409" s="3"/>
      <c r="C409" s="3"/>
      <c r="D409" s="26"/>
      <c r="E409" s="26"/>
      <c r="F409" s="29"/>
      <c r="G409" s="25"/>
      <c r="H409"/>
      <c r="I409" s="26"/>
      <c r="J409"/>
      <c r="K409"/>
      <c r="L409" s="27"/>
      <c r="M409" s="27"/>
      <c r="N409" s="27"/>
      <c r="O409" s="27"/>
      <c r="P409" s="27"/>
      <c r="Q409" s="27"/>
      <c r="R409" s="27"/>
      <c r="S409" s="27"/>
      <c r="T409" s="27"/>
      <c r="U409"/>
      <c r="V409" s="26"/>
      <c r="W409" s="26"/>
      <c r="X409" s="33"/>
      <c r="Y409"/>
      <c r="Z409"/>
      <c r="AA409" s="26"/>
      <c r="AB409" s="26"/>
      <c r="AC409"/>
      <c r="AD409"/>
      <c r="AE409"/>
      <c r="AF409"/>
      <c r="AG409"/>
      <c r="AH409"/>
      <c r="AI409"/>
      <c r="AJ409"/>
    </row>
    <row r="410" spans="1:36" x14ac:dyDescent="0.25">
      <c r="D410" s="26"/>
      <c r="E410" s="26"/>
      <c r="F410" s="29"/>
      <c r="G410" s="25"/>
      <c r="H410"/>
      <c r="I410" s="26"/>
      <c r="J410"/>
      <c r="K410"/>
      <c r="L410" s="27"/>
      <c r="M410" s="27"/>
      <c r="N410" s="27"/>
      <c r="O410" s="27"/>
      <c r="P410" s="27"/>
      <c r="Q410" s="27"/>
      <c r="R410" s="27"/>
      <c r="S410" s="27"/>
      <c r="T410" s="27"/>
      <c r="AA410" s="26"/>
      <c r="AB410" s="26"/>
    </row>
    <row r="411" spans="1:36" x14ac:dyDescent="0.25">
      <c r="D411" s="26"/>
      <c r="E411" s="26"/>
      <c r="F411" s="29"/>
      <c r="G411" s="25"/>
      <c r="H411"/>
      <c r="I411" s="26"/>
      <c r="J411"/>
      <c r="K411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AA411" s="26"/>
      <c r="AB411" s="26"/>
    </row>
    <row r="412" spans="1:36" x14ac:dyDescent="0.25">
      <c r="D412" s="26"/>
      <c r="E412" s="26"/>
      <c r="F412" s="29"/>
      <c r="G412" s="25"/>
      <c r="H412"/>
      <c r="I412" s="26"/>
      <c r="J412"/>
      <c r="K412"/>
      <c r="L412" s="27"/>
      <c r="M412" s="27"/>
      <c r="N412" s="27"/>
      <c r="O412" s="27"/>
      <c r="P412" s="27"/>
      <c r="Q412" s="27"/>
      <c r="R412" s="27"/>
      <c r="S412" s="27"/>
      <c r="T412" s="27"/>
      <c r="AA412" s="26"/>
      <c r="AB412" s="26"/>
    </row>
    <row r="413" spans="1:36" x14ac:dyDescent="0.25">
      <c r="D413" s="26"/>
      <c r="E413" s="26"/>
      <c r="F413" s="29"/>
      <c r="G413" s="25"/>
      <c r="H413"/>
      <c r="I413" s="26"/>
      <c r="J413"/>
      <c r="K413"/>
      <c r="L413" s="27"/>
      <c r="M413" s="27"/>
      <c r="N413" s="27"/>
      <c r="O413" s="27"/>
      <c r="P413" s="27"/>
      <c r="Q413" s="27"/>
      <c r="R413" s="27"/>
      <c r="S413" s="27"/>
      <c r="T413" s="27"/>
      <c r="AA413" s="26"/>
      <c r="AB413" s="26"/>
    </row>
    <row r="414" spans="1:36" x14ac:dyDescent="0.25">
      <c r="D414" s="26"/>
      <c r="E414" s="26"/>
      <c r="F414" s="29"/>
      <c r="G414" s="25"/>
      <c r="H414"/>
      <c r="I414" s="26"/>
      <c r="J414"/>
      <c r="K414"/>
      <c r="L414" s="27"/>
      <c r="M414" s="27"/>
      <c r="N414" s="27"/>
      <c r="O414" s="27"/>
      <c r="P414" s="27"/>
      <c r="Q414" s="27"/>
      <c r="R414" s="27"/>
      <c r="S414" s="27"/>
      <c r="T414" s="27"/>
      <c r="AA414" s="26"/>
      <c r="AB414" s="26"/>
    </row>
    <row r="415" spans="1:36" x14ac:dyDescent="0.25">
      <c r="D415" s="26"/>
      <c r="E415" s="26"/>
      <c r="F415" s="29"/>
      <c r="G415" s="25"/>
      <c r="H415"/>
      <c r="I415" s="26"/>
      <c r="J415"/>
      <c r="K415"/>
      <c r="L415" s="27"/>
      <c r="M415" s="27"/>
      <c r="N415" s="27"/>
      <c r="O415" s="27"/>
      <c r="P415" s="27"/>
      <c r="Q415" s="27"/>
      <c r="R415" s="27"/>
      <c r="S415" s="27"/>
      <c r="T415" s="27"/>
      <c r="AA415" s="26"/>
      <c r="AB415" s="26"/>
    </row>
    <row r="416" spans="1:36" x14ac:dyDescent="0.25">
      <c r="D416" s="26"/>
      <c r="E416" s="26"/>
      <c r="F416" s="29"/>
      <c r="G416" s="25"/>
      <c r="H416"/>
      <c r="I416" s="26"/>
      <c r="J416"/>
      <c r="K416"/>
      <c r="L416" s="27"/>
      <c r="M416" s="27"/>
      <c r="N416" s="27"/>
      <c r="O416" s="27"/>
      <c r="P416" s="27"/>
      <c r="Q416" s="27"/>
      <c r="R416" s="27"/>
      <c r="S416" s="27"/>
      <c r="T416" s="27"/>
      <c r="AA416" s="26"/>
      <c r="AB416" s="26"/>
    </row>
    <row r="417" spans="4:29" x14ac:dyDescent="0.25">
      <c r="D417" s="26"/>
      <c r="E417" s="26"/>
      <c r="F417" s="29"/>
      <c r="G417" s="25"/>
      <c r="H417"/>
      <c r="I417" s="26"/>
      <c r="J417"/>
      <c r="K417"/>
      <c r="L417" s="27"/>
      <c r="M417" s="27"/>
      <c r="N417" s="27"/>
      <c r="O417" s="27"/>
      <c r="P417" s="27"/>
      <c r="Q417" s="27"/>
      <c r="R417" s="27"/>
      <c r="S417" s="27"/>
      <c r="T417" s="27"/>
      <c r="AA417" s="26"/>
      <c r="AB417" s="26"/>
    </row>
    <row r="418" spans="4:29" x14ac:dyDescent="0.25">
      <c r="D418" s="26"/>
      <c r="E418" s="26"/>
      <c r="F418" s="29"/>
      <c r="G418" s="25"/>
      <c r="H418"/>
      <c r="I418" s="26"/>
      <c r="J418"/>
      <c r="K418"/>
      <c r="L418" s="27"/>
      <c r="M418" s="27"/>
      <c r="N418" s="27"/>
      <c r="O418" s="27"/>
      <c r="P418" s="27"/>
      <c r="Q418" s="27"/>
      <c r="R418" s="27"/>
      <c r="S418" s="27"/>
      <c r="T418" s="27"/>
      <c r="AA418" s="26"/>
      <c r="AB418" s="26"/>
    </row>
    <row r="419" spans="4:29" x14ac:dyDescent="0.25">
      <c r="D419" s="26"/>
      <c r="E419" s="26"/>
      <c r="F419" s="29"/>
      <c r="G419" s="25"/>
      <c r="H419"/>
      <c r="I419" s="26"/>
      <c r="J419"/>
      <c r="K419"/>
      <c r="L419" s="27"/>
      <c r="M419" s="27"/>
      <c r="N419" s="27"/>
      <c r="O419" s="27"/>
      <c r="P419" s="27"/>
      <c r="Q419" s="27"/>
      <c r="R419" s="27"/>
      <c r="S419" s="27"/>
      <c r="T419" s="27"/>
      <c r="AA419" s="26"/>
      <c r="AB419" s="26"/>
    </row>
    <row r="420" spans="4:29" x14ac:dyDescent="0.25">
      <c r="D420" s="26"/>
      <c r="E420" s="26"/>
      <c r="F420" s="29"/>
      <c r="G420" s="25"/>
      <c r="H420"/>
      <c r="I420" s="26"/>
      <c r="J420"/>
      <c r="K420"/>
      <c r="L420" s="27"/>
      <c r="M420" s="27"/>
      <c r="N420" s="27"/>
      <c r="O420" s="27"/>
      <c r="P420" s="27"/>
      <c r="Q420" s="27"/>
      <c r="R420" s="27"/>
      <c r="S420" s="27"/>
      <c r="T420" s="27"/>
      <c r="AA420" s="26"/>
      <c r="AB420" s="26"/>
    </row>
    <row r="421" spans="4:29" x14ac:dyDescent="0.25">
      <c r="D421" s="26"/>
      <c r="E421" s="26"/>
      <c r="F421" s="29"/>
      <c r="G421" s="25"/>
      <c r="H421"/>
      <c r="I421" s="26"/>
      <c r="J421"/>
      <c r="K421"/>
      <c r="L421" s="27"/>
      <c r="M421" s="27"/>
      <c r="N421" s="27"/>
      <c r="O421" s="27"/>
      <c r="P421" s="27"/>
      <c r="Q421" s="27"/>
      <c r="R421" s="27"/>
      <c r="S421" s="27"/>
      <c r="T421" s="27"/>
      <c r="AA421" s="26"/>
      <c r="AB421" s="26"/>
    </row>
    <row r="422" spans="4:29" x14ac:dyDescent="0.25">
      <c r="D422" s="26"/>
      <c r="E422" s="26"/>
      <c r="F422" s="29"/>
      <c r="G422" s="25"/>
      <c r="H422"/>
      <c r="I422" s="26"/>
      <c r="J422"/>
      <c r="K422"/>
      <c r="L422" s="27"/>
      <c r="M422" s="27"/>
      <c r="N422" s="27"/>
      <c r="O422" s="27"/>
      <c r="P422" s="27"/>
      <c r="Q422" s="27"/>
      <c r="R422" s="27"/>
      <c r="S422" s="27"/>
      <c r="T422" s="27"/>
      <c r="AA422" s="26"/>
      <c r="AB422" s="26"/>
    </row>
    <row r="423" spans="4:29" x14ac:dyDescent="0.25">
      <c r="D423" s="26"/>
      <c r="E423" s="26"/>
      <c r="F423" s="29"/>
      <c r="G423" s="25"/>
      <c r="H423"/>
      <c r="I423" s="26"/>
      <c r="J423"/>
      <c r="K423"/>
      <c r="L423" s="27"/>
      <c r="M423" s="27"/>
      <c r="N423" s="27"/>
      <c r="O423" s="27"/>
      <c r="P423" s="27"/>
      <c r="Q423" s="27"/>
      <c r="R423" s="27"/>
      <c r="S423" s="27"/>
      <c r="T423" s="27"/>
      <c r="AA423" s="26"/>
      <c r="AB423" s="26"/>
    </row>
    <row r="424" spans="4:29" x14ac:dyDescent="0.25">
      <c r="D424" s="26"/>
      <c r="E424" s="26"/>
      <c r="F424" s="29"/>
      <c r="G424" s="25"/>
      <c r="H424"/>
      <c r="I424" s="26"/>
      <c r="J424"/>
      <c r="K424"/>
      <c r="L424" s="27"/>
      <c r="M424" s="27"/>
      <c r="N424" s="27"/>
      <c r="O424" s="27"/>
      <c r="P424" s="27"/>
      <c r="Q424" s="27"/>
      <c r="R424" s="27"/>
      <c r="S424" s="27"/>
      <c r="T424" s="27"/>
      <c r="AA424" s="26"/>
      <c r="AB424" s="26"/>
      <c r="AC424" s="26"/>
    </row>
    <row r="425" spans="4:29" x14ac:dyDescent="0.25">
      <c r="D425" s="26"/>
      <c r="E425" s="26"/>
      <c r="F425" s="29"/>
      <c r="G425" s="25"/>
      <c r="H425"/>
      <c r="I425" s="26"/>
      <c r="J425"/>
      <c r="K425"/>
      <c r="L425" s="27"/>
      <c r="M425" s="27"/>
      <c r="N425" s="27"/>
      <c r="O425" s="27"/>
      <c r="P425" s="27"/>
      <c r="Q425" s="27"/>
      <c r="R425" s="27"/>
      <c r="S425" s="27"/>
      <c r="T425" s="27"/>
      <c r="AA425" s="26"/>
      <c r="AB425" s="26"/>
    </row>
    <row r="426" spans="4:29" x14ac:dyDescent="0.25">
      <c r="D426" s="26"/>
      <c r="E426" s="26"/>
      <c r="F426" s="29"/>
      <c r="G426" s="25"/>
      <c r="H426"/>
      <c r="I426" s="26"/>
      <c r="J426"/>
      <c r="K426"/>
      <c r="L426" s="27"/>
      <c r="M426" s="27"/>
      <c r="N426" s="27"/>
      <c r="O426" s="27"/>
      <c r="P426" s="27"/>
      <c r="Q426" s="27"/>
      <c r="R426" s="27"/>
      <c r="S426" s="27"/>
      <c r="T426" s="27"/>
      <c r="AA426" s="26"/>
      <c r="AB426" s="26"/>
    </row>
    <row r="427" spans="4:29" x14ac:dyDescent="0.25">
      <c r="D427" s="26"/>
      <c r="E427" s="26"/>
      <c r="F427" s="29"/>
      <c r="G427" s="25"/>
      <c r="H427"/>
      <c r="I427" s="26"/>
      <c r="J427"/>
      <c r="K427"/>
      <c r="L427" s="27"/>
      <c r="M427" s="27"/>
      <c r="N427" s="27"/>
      <c r="O427" s="27"/>
      <c r="P427" s="27"/>
      <c r="Q427" s="27"/>
      <c r="R427" s="27"/>
      <c r="S427" s="27"/>
      <c r="T427" s="27"/>
      <c r="AA427" s="26"/>
      <c r="AB427" s="26"/>
    </row>
    <row r="428" spans="4:29" x14ac:dyDescent="0.25">
      <c r="D428" s="26"/>
      <c r="E428" s="26"/>
      <c r="F428" s="29"/>
      <c r="G428" s="25"/>
      <c r="H428"/>
      <c r="I428" s="26"/>
      <c r="J428"/>
      <c r="K428"/>
      <c r="L428" s="27"/>
      <c r="M428" s="27"/>
      <c r="N428" s="27"/>
      <c r="O428" s="27"/>
      <c r="P428" s="27"/>
      <c r="Q428" s="27"/>
      <c r="R428" s="27"/>
      <c r="S428" s="27"/>
      <c r="T428" s="27"/>
      <c r="AA428" s="26"/>
      <c r="AB428" s="26"/>
    </row>
    <row r="429" spans="4:29" x14ac:dyDescent="0.25">
      <c r="D429" s="26"/>
      <c r="E429" s="26"/>
      <c r="F429" s="29"/>
      <c r="G429" s="25"/>
      <c r="H429"/>
      <c r="I429" s="26"/>
      <c r="J429"/>
      <c r="K429"/>
      <c r="L429" s="27"/>
      <c r="M429" s="27"/>
      <c r="N429" s="27"/>
      <c r="O429" s="27"/>
      <c r="P429" s="27"/>
      <c r="Q429" s="27"/>
      <c r="R429" s="27"/>
      <c r="S429" s="27"/>
      <c r="T429" s="27"/>
      <c r="AA429" s="26"/>
      <c r="AB429" s="26"/>
    </row>
    <row r="430" spans="4:29" x14ac:dyDescent="0.25">
      <c r="D430" s="26"/>
      <c r="E430" s="26"/>
      <c r="F430" s="29"/>
      <c r="G430" s="25"/>
      <c r="H430"/>
      <c r="I430" s="26"/>
      <c r="J430"/>
      <c r="K430"/>
      <c r="L430" s="27"/>
      <c r="M430" s="27"/>
      <c r="N430" s="27"/>
      <c r="O430" s="27"/>
      <c r="P430" s="27"/>
      <c r="Q430" s="27"/>
      <c r="R430" s="27"/>
      <c r="S430" s="27"/>
      <c r="T430" s="27"/>
      <c r="AA430" s="26"/>
      <c r="AB430" s="26"/>
    </row>
    <row r="431" spans="4:29" x14ac:dyDescent="0.25">
      <c r="D431" s="26"/>
      <c r="E431" s="26"/>
      <c r="F431" s="29"/>
      <c r="G431" s="25"/>
      <c r="H431"/>
      <c r="I431" s="26"/>
      <c r="J431"/>
      <c r="K431"/>
      <c r="L431" s="27"/>
      <c r="M431" s="27"/>
      <c r="N431" s="27"/>
      <c r="O431" s="27"/>
      <c r="P431" s="27"/>
      <c r="Q431" s="27"/>
      <c r="R431" s="27"/>
      <c r="S431" s="27"/>
      <c r="T431" s="27"/>
      <c r="AA431" s="26"/>
      <c r="AB431" s="26"/>
    </row>
    <row r="432" spans="4:29" x14ac:dyDescent="0.25">
      <c r="D432" s="26"/>
      <c r="E432" s="26"/>
      <c r="F432" s="29"/>
      <c r="G432" s="25"/>
      <c r="H432"/>
      <c r="I432" s="26"/>
      <c r="J432"/>
      <c r="K432"/>
      <c r="L432" s="27"/>
      <c r="M432" s="27"/>
      <c r="N432" s="27"/>
      <c r="O432" s="27"/>
      <c r="P432" s="27"/>
      <c r="Q432" s="27"/>
      <c r="R432" s="27"/>
      <c r="S432" s="27"/>
      <c r="T432" s="27"/>
      <c r="AA432" s="26"/>
      <c r="AB432" s="26"/>
    </row>
    <row r="433" spans="4:28" x14ac:dyDescent="0.25">
      <c r="D433" s="26"/>
      <c r="E433" s="26"/>
      <c r="F433" s="29"/>
      <c r="G433" s="25"/>
      <c r="H433"/>
      <c r="I433" s="26"/>
      <c r="J433"/>
      <c r="K433"/>
      <c r="L433" s="27"/>
      <c r="M433" s="27"/>
      <c r="N433" s="27"/>
      <c r="O433" s="27"/>
      <c r="P433" s="27"/>
      <c r="Q433" s="27"/>
      <c r="R433" s="27"/>
      <c r="S433" s="27"/>
      <c r="T433" s="27"/>
      <c r="AA433" s="26"/>
      <c r="AB433" s="26"/>
    </row>
    <row r="434" spans="4:28" x14ac:dyDescent="0.25">
      <c r="D434" s="26"/>
      <c r="E434" s="26"/>
      <c r="F434" s="29"/>
      <c r="G434" s="25"/>
      <c r="H434"/>
      <c r="I434" s="26"/>
      <c r="J434"/>
      <c r="K434"/>
      <c r="L434" s="27"/>
      <c r="M434" s="27"/>
      <c r="N434" s="27"/>
      <c r="O434" s="27"/>
      <c r="P434" s="27"/>
      <c r="Q434" s="27"/>
      <c r="R434" s="27"/>
      <c r="S434" s="27"/>
      <c r="T434" s="27"/>
      <c r="AA434" s="26"/>
      <c r="AB434" s="26"/>
    </row>
    <row r="435" spans="4:28" x14ac:dyDescent="0.25">
      <c r="D435" s="26"/>
      <c r="E435" s="26"/>
      <c r="F435" s="29"/>
      <c r="G435" s="25"/>
      <c r="H435"/>
      <c r="I435" s="26"/>
      <c r="J435"/>
      <c r="K435"/>
      <c r="L435" s="27"/>
      <c r="M435" s="27"/>
      <c r="N435" s="27"/>
      <c r="O435" s="27"/>
      <c r="P435" s="27"/>
      <c r="Q435" s="27"/>
      <c r="R435" s="27"/>
      <c r="S435" s="27"/>
      <c r="T435" s="27"/>
      <c r="AA435" s="26"/>
      <c r="AB435" s="26"/>
    </row>
    <row r="436" spans="4:28" x14ac:dyDescent="0.25">
      <c r="D436" s="26"/>
      <c r="E436" s="26"/>
      <c r="F436" s="29"/>
      <c r="G436" s="25"/>
      <c r="H436"/>
      <c r="I436" s="26"/>
      <c r="J436"/>
      <c r="K436"/>
      <c r="L436" s="27"/>
      <c r="M436" s="27"/>
      <c r="N436" s="27"/>
      <c r="O436" s="27"/>
      <c r="P436" s="27"/>
      <c r="Q436" s="27"/>
      <c r="R436" s="27"/>
      <c r="S436" s="27"/>
      <c r="T436" s="27"/>
      <c r="AA436" s="26"/>
      <c r="AB436" s="26"/>
    </row>
    <row r="437" spans="4:28" x14ac:dyDescent="0.25">
      <c r="D437" s="26"/>
      <c r="E437" s="26"/>
      <c r="F437" s="29"/>
      <c r="G437" s="25"/>
      <c r="H437"/>
      <c r="I437" s="26"/>
      <c r="J437"/>
      <c r="K437"/>
      <c r="L437" s="27"/>
      <c r="M437" s="27"/>
      <c r="N437" s="27"/>
      <c r="O437" s="27"/>
      <c r="P437" s="27"/>
      <c r="Q437" s="27"/>
      <c r="R437" s="27"/>
      <c r="S437" s="27"/>
      <c r="T437" s="27"/>
      <c r="AA437" s="26"/>
      <c r="AB437" s="26"/>
    </row>
    <row r="438" spans="4:28" x14ac:dyDescent="0.25">
      <c r="D438" s="26"/>
      <c r="E438" s="26"/>
      <c r="F438" s="29"/>
      <c r="G438" s="25"/>
      <c r="H438"/>
      <c r="I438" s="26"/>
      <c r="J438"/>
      <c r="K438"/>
      <c r="L438" s="27"/>
      <c r="M438" s="27"/>
      <c r="N438" s="27"/>
      <c r="O438" s="27"/>
      <c r="P438" s="27"/>
      <c r="Q438" s="27"/>
      <c r="R438" s="27"/>
      <c r="S438" s="27"/>
      <c r="T438" s="27"/>
      <c r="AA438" s="26"/>
      <c r="AB438" s="26"/>
    </row>
    <row r="439" spans="4:28" x14ac:dyDescent="0.25">
      <c r="D439" s="26"/>
      <c r="E439" s="26"/>
      <c r="F439" s="29"/>
      <c r="G439" s="25"/>
      <c r="H439"/>
      <c r="I439" s="26"/>
      <c r="J439"/>
      <c r="K439"/>
      <c r="L439" s="27"/>
      <c r="M439" s="27"/>
      <c r="N439" s="27"/>
      <c r="O439" s="27"/>
      <c r="P439" s="27"/>
      <c r="Q439" s="27"/>
      <c r="R439" s="27"/>
      <c r="S439" s="27"/>
      <c r="T439" s="27"/>
      <c r="AA439" s="26"/>
      <c r="AB439" s="26"/>
    </row>
    <row r="440" spans="4:28" x14ac:dyDescent="0.25">
      <c r="D440" s="26"/>
      <c r="E440" s="26"/>
      <c r="F440" s="29"/>
      <c r="G440" s="25"/>
      <c r="H440"/>
      <c r="I440" s="26"/>
      <c r="J440"/>
      <c r="K440"/>
      <c r="L440" s="27"/>
      <c r="M440" s="27"/>
      <c r="N440" s="27"/>
      <c r="O440" s="27"/>
      <c r="P440" s="27"/>
      <c r="Q440" s="27"/>
      <c r="R440" s="27"/>
      <c r="S440" s="27"/>
      <c r="T440" s="27"/>
      <c r="AA440" s="26"/>
      <c r="AB440" s="26"/>
    </row>
    <row r="441" spans="4:28" x14ac:dyDescent="0.25">
      <c r="D441" s="26"/>
      <c r="E441" s="26"/>
      <c r="F441" s="29"/>
      <c r="G441" s="25"/>
      <c r="H441"/>
      <c r="I441" s="26"/>
      <c r="J441"/>
      <c r="K441"/>
      <c r="L441" s="27"/>
      <c r="M441" s="27"/>
      <c r="N441" s="27"/>
      <c r="O441" s="27"/>
      <c r="P441" s="27"/>
      <c r="Q441" s="27"/>
      <c r="R441" s="27"/>
      <c r="S441" s="27"/>
      <c r="T441" s="27"/>
      <c r="AA441" s="26"/>
      <c r="AB441" s="26"/>
    </row>
    <row r="442" spans="4:28" x14ac:dyDescent="0.25">
      <c r="D442" s="26"/>
      <c r="E442" s="26"/>
      <c r="F442" s="29"/>
      <c r="G442" s="25"/>
      <c r="H442"/>
      <c r="I442" s="26"/>
      <c r="J442"/>
      <c r="K442"/>
      <c r="L442" s="27"/>
      <c r="M442" s="27"/>
      <c r="N442" s="27"/>
      <c r="O442" s="27"/>
      <c r="P442" s="27"/>
      <c r="Q442" s="27"/>
      <c r="R442" s="27"/>
      <c r="S442" s="27"/>
      <c r="T442" s="27"/>
      <c r="AA442" s="26"/>
      <c r="AB442" s="26"/>
    </row>
    <row r="443" spans="4:28" x14ac:dyDescent="0.25">
      <c r="D443" s="26"/>
      <c r="E443" s="26"/>
      <c r="F443" s="29"/>
      <c r="G443" s="25"/>
      <c r="H443"/>
      <c r="I443" s="26"/>
      <c r="J443"/>
      <c r="K443"/>
      <c r="L443" s="27"/>
      <c r="M443" s="27"/>
      <c r="N443" s="27"/>
      <c r="O443" s="27"/>
      <c r="P443" s="27"/>
      <c r="Q443" s="27"/>
      <c r="R443" s="27"/>
      <c r="S443" s="27"/>
      <c r="T443" s="27"/>
      <c r="AA443" s="26"/>
      <c r="AB443" s="26"/>
    </row>
    <row r="444" spans="4:28" x14ac:dyDescent="0.25">
      <c r="D444" s="26"/>
      <c r="E444" s="26"/>
      <c r="F444" s="29"/>
      <c r="G444" s="25"/>
      <c r="H444"/>
      <c r="I444" s="26"/>
      <c r="J444"/>
      <c r="K444"/>
      <c r="L444" s="27"/>
      <c r="M444" s="27"/>
      <c r="N444" s="27"/>
      <c r="O444" s="27"/>
      <c r="P444" s="27"/>
      <c r="Q444" s="27"/>
      <c r="R444" s="27"/>
      <c r="S444" s="27"/>
      <c r="T444" s="27"/>
      <c r="AA444" s="26"/>
      <c r="AB444" s="26"/>
    </row>
    <row r="445" spans="4:28" x14ac:dyDescent="0.25">
      <c r="D445" s="26"/>
      <c r="E445" s="26"/>
      <c r="F445" s="29"/>
      <c r="G445" s="25"/>
      <c r="H445"/>
      <c r="I445" s="26"/>
      <c r="J445"/>
      <c r="K445"/>
      <c r="L445" s="27"/>
      <c r="M445" s="27"/>
      <c r="N445" s="27"/>
      <c r="O445" s="27"/>
      <c r="P445" s="27"/>
      <c r="Q445" s="27"/>
      <c r="R445" s="27"/>
      <c r="S445" s="27"/>
      <c r="T445" s="27"/>
      <c r="AA445" s="26"/>
      <c r="AB445" s="26"/>
    </row>
    <row r="446" spans="4:28" x14ac:dyDescent="0.25">
      <c r="D446" s="26"/>
      <c r="E446" s="26"/>
      <c r="F446" s="29"/>
      <c r="G446" s="25"/>
      <c r="H446"/>
      <c r="I446" s="26"/>
      <c r="J446"/>
      <c r="K446"/>
      <c r="L446" s="27"/>
      <c r="M446" s="27"/>
      <c r="N446" s="27"/>
      <c r="O446" s="27"/>
      <c r="P446" s="27"/>
      <c r="Q446" s="27"/>
      <c r="R446" s="27"/>
      <c r="S446" s="27"/>
      <c r="T446" s="27"/>
      <c r="AA446" s="26"/>
      <c r="AB446" s="26"/>
    </row>
    <row r="447" spans="4:28" x14ac:dyDescent="0.25">
      <c r="D447" s="26"/>
      <c r="E447" s="26"/>
      <c r="F447" s="29"/>
      <c r="G447" s="25"/>
      <c r="H447"/>
      <c r="I447" s="26"/>
      <c r="J447"/>
      <c r="K447"/>
      <c r="L447" s="27"/>
      <c r="M447" s="27"/>
      <c r="N447" s="27"/>
      <c r="O447" s="27"/>
      <c r="P447" s="27"/>
      <c r="Q447" s="27"/>
      <c r="R447" s="27"/>
      <c r="S447" s="27"/>
      <c r="T447" s="27"/>
      <c r="AA447" s="26"/>
      <c r="AB447" s="26"/>
    </row>
    <row r="448" spans="4:28" x14ac:dyDescent="0.25">
      <c r="D448" s="26"/>
      <c r="E448" s="26"/>
      <c r="F448" s="29"/>
      <c r="G448" s="25"/>
      <c r="H448"/>
      <c r="I448" s="26"/>
      <c r="J448"/>
      <c r="K448"/>
      <c r="L448" s="27"/>
      <c r="M448" s="27"/>
      <c r="N448" s="27"/>
      <c r="O448" s="27"/>
      <c r="P448" s="27"/>
      <c r="Q448" s="27"/>
      <c r="R448" s="27"/>
      <c r="S448" s="27"/>
      <c r="T448" s="27"/>
      <c r="AA448" s="26"/>
      <c r="AB448" s="26"/>
    </row>
    <row r="449" spans="4:28" x14ac:dyDescent="0.25">
      <c r="D449" s="26"/>
      <c r="E449" s="26"/>
      <c r="F449" s="29"/>
      <c r="G449" s="25"/>
      <c r="H449"/>
      <c r="I449" s="26"/>
      <c r="J449"/>
      <c r="K449"/>
      <c r="L449" s="27"/>
      <c r="M449" s="27"/>
      <c r="N449" s="27"/>
      <c r="O449" s="27"/>
      <c r="P449" s="27"/>
      <c r="Q449" s="27"/>
      <c r="R449" s="27"/>
      <c r="S449" s="27"/>
      <c r="T449" s="27"/>
      <c r="AA449" s="26"/>
      <c r="AB449" s="26"/>
    </row>
    <row r="450" spans="4:28" x14ac:dyDescent="0.25">
      <c r="D450" s="26"/>
      <c r="E450" s="26"/>
      <c r="F450" s="29"/>
      <c r="G450" s="25"/>
      <c r="H450"/>
      <c r="I450" s="26"/>
      <c r="J450"/>
      <c r="K450"/>
      <c r="L450" s="27"/>
      <c r="M450" s="27"/>
      <c r="N450" s="27"/>
      <c r="O450" s="27"/>
      <c r="P450" s="27"/>
      <c r="Q450" s="27"/>
      <c r="R450" s="27"/>
      <c r="S450" s="27"/>
      <c r="T450" s="27"/>
      <c r="AA450" s="26"/>
      <c r="AB450" s="26"/>
    </row>
    <row r="451" spans="4:28" x14ac:dyDescent="0.25">
      <c r="D451" s="26"/>
      <c r="E451" s="26"/>
      <c r="F451" s="29"/>
      <c r="G451" s="25"/>
      <c r="H451"/>
      <c r="I451" s="26"/>
      <c r="J451"/>
      <c r="K451"/>
      <c r="L451" s="27"/>
      <c r="M451" s="27"/>
      <c r="N451" s="27"/>
      <c r="O451" s="27"/>
      <c r="P451" s="27"/>
      <c r="Q451" s="27"/>
      <c r="R451" s="27"/>
      <c r="S451" s="27"/>
      <c r="T451" s="27"/>
      <c r="AA451" s="26"/>
      <c r="AB451" s="26"/>
    </row>
    <row r="452" spans="4:28" x14ac:dyDescent="0.25">
      <c r="D452" s="26"/>
      <c r="E452" s="26"/>
      <c r="F452" s="29"/>
      <c r="G452" s="25"/>
      <c r="H452"/>
      <c r="I452" s="26"/>
      <c r="J452"/>
      <c r="K452"/>
      <c r="L452" s="27"/>
      <c r="M452" s="27"/>
      <c r="N452" s="27"/>
      <c r="O452" s="27"/>
      <c r="P452" s="27"/>
      <c r="Q452" s="27"/>
      <c r="R452" s="27"/>
      <c r="S452" s="27"/>
      <c r="T452" s="27"/>
      <c r="AA452" s="26"/>
      <c r="AB452" s="26"/>
    </row>
    <row r="453" spans="4:28" x14ac:dyDescent="0.25">
      <c r="D453" s="26"/>
      <c r="E453" s="26"/>
      <c r="F453" s="29"/>
      <c r="G453" s="25"/>
      <c r="H453"/>
      <c r="I453" s="26"/>
      <c r="J453"/>
      <c r="K453"/>
      <c r="L453" s="27"/>
      <c r="M453" s="27"/>
      <c r="N453" s="27"/>
      <c r="O453" s="27"/>
      <c r="P453" s="27"/>
      <c r="Q453" s="27"/>
      <c r="R453" s="27"/>
      <c r="S453" s="27"/>
      <c r="T453" s="27"/>
      <c r="AA453" s="26"/>
      <c r="AB453" s="26"/>
    </row>
    <row r="454" spans="4:28" x14ac:dyDescent="0.25">
      <c r="D454" s="26"/>
      <c r="E454" s="26"/>
      <c r="F454" s="29"/>
      <c r="G454" s="25"/>
      <c r="H454"/>
      <c r="I454" s="26"/>
      <c r="J454"/>
      <c r="K454"/>
      <c r="L454" s="27"/>
      <c r="M454" s="27"/>
      <c r="N454" s="27"/>
      <c r="O454" s="27"/>
      <c r="P454" s="27"/>
      <c r="Q454" s="27"/>
      <c r="R454" s="27"/>
      <c r="S454" s="27"/>
      <c r="T454" s="27"/>
      <c r="AA454" s="26"/>
      <c r="AB454" s="26"/>
    </row>
    <row r="455" spans="4:28" x14ac:dyDescent="0.25">
      <c r="D455" s="26"/>
      <c r="E455" s="26"/>
      <c r="F455" s="29"/>
      <c r="G455" s="25"/>
      <c r="H455"/>
      <c r="I455" s="26"/>
      <c r="J455"/>
      <c r="K455"/>
      <c r="L455" s="27"/>
      <c r="M455" s="27"/>
      <c r="N455" s="27"/>
      <c r="O455" s="27"/>
      <c r="P455" s="27"/>
      <c r="Q455" s="27"/>
      <c r="R455" s="27"/>
      <c r="S455" s="27"/>
      <c r="T455" s="27"/>
      <c r="AA455" s="26"/>
      <c r="AB455" s="26"/>
    </row>
    <row r="456" spans="4:28" x14ac:dyDescent="0.25">
      <c r="D456" s="26"/>
      <c r="E456" s="26"/>
      <c r="F456" s="29"/>
      <c r="G456" s="25"/>
      <c r="H456"/>
      <c r="I456" s="26"/>
      <c r="J456"/>
      <c r="K456"/>
      <c r="L456" s="27"/>
      <c r="M456" s="27"/>
      <c r="N456" s="27"/>
      <c r="O456" s="27"/>
      <c r="P456" s="27"/>
      <c r="Q456" s="27"/>
      <c r="R456" s="27"/>
      <c r="S456" s="27"/>
      <c r="T456" s="27"/>
      <c r="AA456" s="26"/>
      <c r="AB456" s="26"/>
    </row>
    <row r="457" spans="4:28" x14ac:dyDescent="0.25">
      <c r="D457" s="26"/>
      <c r="E457" s="26"/>
      <c r="F457" s="29"/>
      <c r="G457" s="25"/>
      <c r="H457"/>
      <c r="I457" s="26"/>
      <c r="J457"/>
      <c r="K457"/>
      <c r="L457" s="27"/>
      <c r="M457" s="27"/>
      <c r="N457" s="27"/>
      <c r="O457" s="27"/>
      <c r="P457" s="27"/>
      <c r="Q457" s="27"/>
      <c r="R457" s="27"/>
      <c r="S457" s="27"/>
      <c r="T457" s="27"/>
      <c r="AA457" s="26"/>
      <c r="AB457" s="26"/>
    </row>
    <row r="458" spans="4:28" x14ac:dyDescent="0.25">
      <c r="D458" s="26"/>
      <c r="E458" s="26"/>
      <c r="F458" s="29"/>
      <c r="G458" s="25"/>
      <c r="H458"/>
      <c r="I458" s="26"/>
      <c r="J458"/>
      <c r="K458"/>
      <c r="L458" s="27"/>
      <c r="M458" s="27"/>
      <c r="N458" s="27"/>
      <c r="O458" s="27"/>
      <c r="P458" s="27"/>
      <c r="Q458" s="27"/>
      <c r="R458" s="27"/>
      <c r="S458" s="27"/>
      <c r="T458" s="27"/>
      <c r="AA458" s="26"/>
      <c r="AB458" s="26"/>
    </row>
    <row r="459" spans="4:28" x14ac:dyDescent="0.25">
      <c r="D459" s="26"/>
      <c r="E459" s="26"/>
      <c r="F459" s="29"/>
      <c r="G459" s="25"/>
      <c r="H459"/>
      <c r="I459" s="26"/>
      <c r="J459"/>
      <c r="K459"/>
      <c r="L459" s="27"/>
      <c r="M459" s="27"/>
      <c r="N459" s="27"/>
      <c r="O459" s="27"/>
      <c r="P459" s="27"/>
      <c r="Q459" s="27"/>
      <c r="R459" s="27"/>
      <c r="S459" s="27"/>
      <c r="T459" s="27"/>
      <c r="AA459" s="26"/>
      <c r="AB459" s="26"/>
    </row>
    <row r="460" spans="4:28" x14ac:dyDescent="0.25">
      <c r="D460" s="26"/>
      <c r="E460" s="26"/>
      <c r="F460" s="29"/>
      <c r="G460" s="25"/>
      <c r="H460"/>
      <c r="I460" s="26"/>
      <c r="J460"/>
      <c r="K460"/>
      <c r="L460" s="27"/>
      <c r="M460" s="27"/>
      <c r="N460" s="27"/>
      <c r="O460" s="27"/>
      <c r="P460" s="27"/>
      <c r="Q460" s="27"/>
      <c r="R460" s="27"/>
      <c r="S460" s="27"/>
      <c r="T460" s="27"/>
      <c r="AA460" s="26"/>
      <c r="AB460" s="26"/>
    </row>
    <row r="461" spans="4:28" x14ac:dyDescent="0.25">
      <c r="D461" s="26"/>
      <c r="E461" s="26"/>
      <c r="F461" s="29"/>
      <c r="G461" s="25"/>
      <c r="H461"/>
      <c r="I461" s="26"/>
      <c r="J461"/>
      <c r="K461"/>
      <c r="L461" s="27"/>
      <c r="M461" s="27"/>
      <c r="N461" s="27"/>
      <c r="O461" s="27"/>
      <c r="P461" s="27"/>
      <c r="Q461" s="27"/>
      <c r="R461" s="27"/>
      <c r="S461" s="27"/>
      <c r="T461" s="27"/>
      <c r="AA461" s="26"/>
      <c r="AB461" s="26"/>
    </row>
    <row r="462" spans="4:28" x14ac:dyDescent="0.25">
      <c r="D462" s="26"/>
      <c r="E462" s="26"/>
      <c r="F462" s="29"/>
      <c r="G462" s="25"/>
      <c r="H462"/>
      <c r="I462" s="26"/>
      <c r="J462"/>
      <c r="K462"/>
      <c r="L462" s="27"/>
      <c r="M462" s="27"/>
      <c r="N462" s="27"/>
      <c r="O462" s="27"/>
      <c r="P462" s="27"/>
      <c r="Q462" s="27"/>
      <c r="R462" s="27"/>
      <c r="S462" s="27"/>
      <c r="T462" s="27"/>
      <c r="AA462" s="26"/>
      <c r="AB462" s="26"/>
    </row>
    <row r="463" spans="4:28" x14ac:dyDescent="0.25">
      <c r="D463" s="26"/>
      <c r="E463" s="26"/>
      <c r="F463" s="29"/>
      <c r="G463" s="25"/>
      <c r="H463"/>
      <c r="I463" s="26"/>
      <c r="J463"/>
      <c r="K463"/>
      <c r="L463" s="27"/>
      <c r="M463" s="27"/>
      <c r="N463" s="27"/>
      <c r="O463" s="27"/>
      <c r="P463" s="27"/>
      <c r="Q463" s="27"/>
      <c r="R463" s="27"/>
      <c r="S463" s="27"/>
      <c r="T463" s="27"/>
      <c r="AA463" s="26"/>
      <c r="AB463" s="26"/>
    </row>
    <row r="464" spans="4:28" x14ac:dyDescent="0.25">
      <c r="D464" s="26"/>
      <c r="E464" s="26"/>
      <c r="F464" s="29"/>
      <c r="G464" s="25"/>
      <c r="H464"/>
      <c r="I464" s="26"/>
      <c r="J464"/>
      <c r="K464"/>
      <c r="L464" s="27"/>
      <c r="M464" s="27"/>
      <c r="N464" s="27"/>
      <c r="O464" s="27"/>
      <c r="P464" s="27"/>
      <c r="Q464" s="27"/>
      <c r="R464" s="27"/>
      <c r="S464" s="27"/>
      <c r="T464" s="27"/>
      <c r="AA464" s="26"/>
      <c r="AB464" s="26"/>
    </row>
    <row r="465" spans="4:28" x14ac:dyDescent="0.25">
      <c r="D465" s="26"/>
      <c r="E465" s="26"/>
      <c r="F465" s="29"/>
      <c r="G465" s="25"/>
      <c r="H465"/>
      <c r="I465" s="26"/>
      <c r="J465"/>
      <c r="K465"/>
      <c r="L465" s="27"/>
      <c r="M465" s="27"/>
      <c r="N465" s="27"/>
      <c r="O465" s="27"/>
      <c r="P465" s="27"/>
      <c r="Q465" s="27"/>
      <c r="R465" s="27"/>
      <c r="S465" s="27"/>
      <c r="T465" s="27"/>
      <c r="AA465" s="26"/>
      <c r="AB465" s="26"/>
    </row>
    <row r="466" spans="4:28" x14ac:dyDescent="0.25">
      <c r="D466" s="26"/>
      <c r="E466" s="26"/>
      <c r="F466" s="29"/>
      <c r="G466" s="25"/>
      <c r="H466"/>
      <c r="I466" s="26"/>
      <c r="J466"/>
      <c r="K466"/>
      <c r="L466" s="27"/>
      <c r="M466" s="27"/>
      <c r="N466" s="27"/>
      <c r="O466" s="27"/>
      <c r="P466" s="27"/>
      <c r="Q466" s="27"/>
      <c r="R466" s="27"/>
      <c r="S466" s="27"/>
      <c r="T466" s="27"/>
      <c r="AA466" s="26"/>
      <c r="AB466" s="26"/>
    </row>
    <row r="467" spans="4:28" x14ac:dyDescent="0.25">
      <c r="D467" s="26"/>
      <c r="E467" s="26"/>
      <c r="F467" s="29"/>
      <c r="G467" s="25"/>
      <c r="H467"/>
      <c r="I467" s="26"/>
      <c r="J467"/>
      <c r="K467"/>
      <c r="L467" s="27"/>
      <c r="M467" s="27"/>
      <c r="N467" s="27"/>
      <c r="O467" s="27"/>
      <c r="P467" s="27"/>
      <c r="Q467" s="27"/>
      <c r="R467" s="27"/>
      <c r="S467" s="27"/>
      <c r="T467" s="27"/>
      <c r="AA467" s="26"/>
      <c r="AB467" s="26"/>
    </row>
    <row r="468" spans="4:28" x14ac:dyDescent="0.25">
      <c r="D468" s="26"/>
      <c r="E468" s="26"/>
      <c r="F468" s="29"/>
      <c r="G468" s="25"/>
      <c r="H468"/>
      <c r="I468" s="26"/>
      <c r="J468"/>
      <c r="K468"/>
      <c r="L468" s="27"/>
      <c r="M468" s="27"/>
      <c r="N468" s="27"/>
      <c r="O468" s="27"/>
      <c r="P468" s="27"/>
      <c r="Q468" s="27"/>
      <c r="R468" s="27"/>
      <c r="S468" s="27"/>
      <c r="T468" s="27"/>
      <c r="AA468" s="26"/>
      <c r="AB468" s="26"/>
    </row>
    <row r="469" spans="4:28" x14ac:dyDescent="0.25">
      <c r="D469" s="26"/>
      <c r="E469" s="26"/>
      <c r="F469" s="29"/>
      <c r="G469" s="25"/>
      <c r="H469"/>
      <c r="I469" s="26"/>
      <c r="J469"/>
      <c r="K469"/>
      <c r="L469" s="27"/>
      <c r="M469" s="27"/>
      <c r="N469" s="27"/>
      <c r="O469" s="27"/>
      <c r="P469" s="27"/>
      <c r="Q469" s="27"/>
      <c r="R469" s="27"/>
      <c r="S469" s="27"/>
      <c r="T469" s="27"/>
      <c r="AA469" s="26"/>
      <c r="AB469" s="26"/>
    </row>
    <row r="470" spans="4:28" x14ac:dyDescent="0.25">
      <c r="D470" s="26"/>
      <c r="E470" s="26"/>
      <c r="F470" s="29"/>
      <c r="G470" s="25"/>
      <c r="H470"/>
      <c r="I470" s="26"/>
      <c r="J470"/>
      <c r="K470"/>
      <c r="L470" s="27"/>
      <c r="M470" s="27"/>
      <c r="N470" s="27"/>
      <c r="O470" s="27"/>
      <c r="P470" s="27"/>
      <c r="Q470" s="27"/>
      <c r="R470" s="27"/>
      <c r="S470" s="27"/>
      <c r="T470" s="27"/>
      <c r="AA470" s="26"/>
      <c r="AB470" s="26"/>
    </row>
    <row r="471" spans="4:28" x14ac:dyDescent="0.25">
      <c r="D471" s="26"/>
      <c r="E471" s="26"/>
      <c r="F471" s="29"/>
      <c r="G471" s="25"/>
      <c r="H471"/>
      <c r="I471" s="26"/>
      <c r="J471"/>
      <c r="K471"/>
      <c r="L471" s="27"/>
      <c r="M471" s="27"/>
      <c r="N471" s="27"/>
      <c r="O471" s="27"/>
      <c r="P471" s="27"/>
      <c r="Q471" s="27"/>
      <c r="R471" s="27"/>
      <c r="S471" s="27"/>
      <c r="T471" s="27"/>
      <c r="AA471" s="26"/>
      <c r="AB471" s="26"/>
    </row>
    <row r="472" spans="4:28" x14ac:dyDescent="0.25">
      <c r="D472" s="26"/>
      <c r="E472" s="26"/>
      <c r="F472" s="29"/>
      <c r="G472" s="25"/>
      <c r="H472"/>
      <c r="I472" s="26"/>
      <c r="J472"/>
      <c r="K472"/>
      <c r="L472" s="27"/>
      <c r="M472" s="27"/>
      <c r="N472" s="27"/>
      <c r="O472" s="27"/>
      <c r="P472" s="27"/>
      <c r="Q472" s="27"/>
      <c r="R472" s="27"/>
      <c r="S472" s="27"/>
      <c r="T472" s="27"/>
      <c r="AA472" s="26"/>
      <c r="AB472" s="26"/>
    </row>
    <row r="473" spans="4:28" x14ac:dyDescent="0.25">
      <c r="D473" s="26"/>
      <c r="E473" s="26"/>
      <c r="F473" s="29"/>
      <c r="G473" s="25"/>
      <c r="H473"/>
      <c r="I473" s="26"/>
      <c r="J473"/>
      <c r="K473"/>
      <c r="L473" s="27"/>
      <c r="M473" s="27"/>
      <c r="N473" s="27"/>
      <c r="O473" s="27"/>
      <c r="P473" s="27"/>
      <c r="Q473" s="27"/>
      <c r="R473" s="27"/>
      <c r="S473" s="27"/>
      <c r="T473" s="27"/>
      <c r="AA473" s="26"/>
      <c r="AB473" s="26"/>
    </row>
    <row r="474" spans="4:28" x14ac:dyDescent="0.25">
      <c r="D474" s="26"/>
      <c r="E474" s="26"/>
      <c r="F474" s="29"/>
      <c r="G474" s="25"/>
      <c r="H474"/>
      <c r="I474" s="26"/>
      <c r="J474"/>
      <c r="K474"/>
      <c r="L474" s="27"/>
      <c r="M474" s="27"/>
      <c r="N474" s="27"/>
      <c r="O474" s="27"/>
      <c r="P474" s="27"/>
      <c r="Q474" s="27"/>
      <c r="R474" s="27"/>
      <c r="S474" s="27"/>
      <c r="T474" s="27"/>
      <c r="AA474" s="26"/>
      <c r="AB474" s="26"/>
    </row>
    <row r="475" spans="4:28" x14ac:dyDescent="0.25">
      <c r="D475" s="26"/>
      <c r="E475" s="26"/>
      <c r="F475" s="29"/>
      <c r="G475" s="25"/>
      <c r="H475"/>
      <c r="I475" s="26"/>
      <c r="J475"/>
      <c r="K475"/>
      <c r="L475" s="27"/>
      <c r="M475" s="27"/>
      <c r="N475" s="27"/>
      <c r="O475" s="27"/>
      <c r="P475" s="27"/>
      <c r="Q475" s="27"/>
      <c r="R475" s="27"/>
      <c r="S475" s="27"/>
      <c r="T475" s="27"/>
      <c r="AA475" s="26"/>
      <c r="AB475" s="26"/>
    </row>
    <row r="476" spans="4:28" x14ac:dyDescent="0.25">
      <c r="D476" s="26"/>
      <c r="E476" s="26"/>
      <c r="F476" s="29"/>
      <c r="G476" s="25"/>
      <c r="H476"/>
      <c r="I476" s="26"/>
      <c r="J476"/>
      <c r="K476"/>
      <c r="L476" s="27"/>
      <c r="M476" s="27"/>
      <c r="N476" s="27"/>
      <c r="O476" s="27"/>
      <c r="P476" s="27"/>
      <c r="Q476" s="27"/>
      <c r="R476" s="27"/>
      <c r="S476" s="27"/>
      <c r="T476" s="27"/>
      <c r="AA476" s="26"/>
      <c r="AB476" s="26"/>
    </row>
    <row r="477" spans="4:28" x14ac:dyDescent="0.25">
      <c r="D477" s="26"/>
      <c r="E477" s="26"/>
      <c r="F477" s="29"/>
      <c r="G477" s="25"/>
      <c r="H477"/>
      <c r="I477" s="26"/>
      <c r="J477"/>
      <c r="K477"/>
      <c r="L477" s="27"/>
      <c r="M477" s="27"/>
      <c r="N477" s="27"/>
      <c r="O477" s="27"/>
      <c r="P477" s="27"/>
      <c r="Q477" s="27"/>
      <c r="R477" s="27"/>
      <c r="S477" s="27"/>
      <c r="T477" s="27"/>
      <c r="AA477" s="26"/>
      <c r="AB477" s="26"/>
    </row>
    <row r="478" spans="4:28" x14ac:dyDescent="0.25">
      <c r="D478" s="26"/>
      <c r="E478" s="26"/>
      <c r="F478" s="29"/>
      <c r="G478" s="25"/>
      <c r="H478"/>
      <c r="I478" s="26"/>
      <c r="J478"/>
      <c r="K478"/>
      <c r="L478" s="27"/>
      <c r="M478" s="27"/>
      <c r="N478" s="27"/>
      <c r="O478" s="27"/>
      <c r="P478" s="27"/>
      <c r="Q478" s="27"/>
      <c r="R478" s="27"/>
      <c r="S478" s="27"/>
      <c r="T478" s="27"/>
      <c r="AA478" s="26"/>
      <c r="AB478" s="26"/>
    </row>
    <row r="479" spans="4:28" x14ac:dyDescent="0.25">
      <c r="D479" s="26"/>
      <c r="E479" s="26"/>
      <c r="F479" s="29"/>
      <c r="G479" s="25"/>
      <c r="H479"/>
      <c r="I479" s="26"/>
      <c r="J479"/>
      <c r="K479"/>
      <c r="L479" s="27"/>
      <c r="M479" s="27"/>
      <c r="N479" s="27"/>
      <c r="O479" s="27"/>
      <c r="P479" s="27"/>
      <c r="Q479" s="27"/>
      <c r="R479" s="27"/>
      <c r="S479" s="27"/>
      <c r="T479" s="27"/>
      <c r="AA479" s="26"/>
      <c r="AB479" s="26"/>
    </row>
    <row r="480" spans="4:28" x14ac:dyDescent="0.25">
      <c r="D480" s="26"/>
      <c r="E480" s="26"/>
      <c r="F480" s="29"/>
      <c r="G480" s="25"/>
      <c r="H480"/>
      <c r="I480" s="26"/>
      <c r="J480"/>
      <c r="K480"/>
      <c r="L480" s="27"/>
      <c r="M480" s="27"/>
      <c r="N480" s="27"/>
      <c r="O480" s="27"/>
      <c r="P480" s="27"/>
      <c r="Q480" s="27"/>
      <c r="R480" s="27"/>
      <c r="S480" s="27"/>
      <c r="T480" s="27"/>
      <c r="AA480" s="26"/>
      <c r="AB480" s="26"/>
    </row>
    <row r="481" spans="4:28" x14ac:dyDescent="0.25">
      <c r="D481" s="26"/>
      <c r="E481" s="26"/>
      <c r="F481" s="29"/>
      <c r="G481" s="25"/>
      <c r="H481"/>
      <c r="I481" s="26"/>
      <c r="J481"/>
      <c r="K481"/>
      <c r="L481" s="27"/>
      <c r="M481" s="27"/>
      <c r="N481" s="27"/>
      <c r="O481" s="27"/>
      <c r="P481" s="27"/>
      <c r="Q481" s="27"/>
      <c r="R481" s="27"/>
      <c r="S481" s="27"/>
      <c r="T481" s="27"/>
      <c r="AA481" s="26"/>
      <c r="AB481" s="26"/>
    </row>
    <row r="482" spans="4:28" x14ac:dyDescent="0.25">
      <c r="D482" s="26"/>
      <c r="E482" s="26"/>
      <c r="F482" s="29"/>
      <c r="G482" s="25"/>
      <c r="H482"/>
      <c r="I482" s="26"/>
      <c r="J482"/>
      <c r="K482"/>
      <c r="L482" s="27"/>
      <c r="M482" s="27"/>
      <c r="N482" s="27"/>
      <c r="O482" s="27"/>
      <c r="P482" s="27"/>
      <c r="Q482" s="27"/>
      <c r="R482" s="27"/>
      <c r="S482" s="27"/>
      <c r="T482" s="27"/>
      <c r="AA482" s="26"/>
      <c r="AB482" s="26"/>
    </row>
    <row r="483" spans="4:28" x14ac:dyDescent="0.25">
      <c r="D483" s="26"/>
      <c r="E483" s="26"/>
      <c r="F483" s="29"/>
      <c r="G483" s="25"/>
      <c r="H483"/>
      <c r="I483" s="26"/>
      <c r="J483"/>
      <c r="K483"/>
      <c r="L483" s="27"/>
      <c r="M483" s="27"/>
      <c r="N483" s="27"/>
      <c r="O483" s="27"/>
      <c r="P483" s="27"/>
      <c r="Q483" s="27"/>
      <c r="R483" s="27"/>
      <c r="S483" s="27"/>
      <c r="T483" s="27"/>
      <c r="AA483" s="26"/>
      <c r="AB483" s="26"/>
    </row>
    <row r="484" spans="4:28" x14ac:dyDescent="0.25">
      <c r="D484" s="26"/>
      <c r="E484" s="26"/>
      <c r="F484" s="29"/>
      <c r="G484" s="25"/>
      <c r="H484"/>
      <c r="I484" s="26"/>
      <c r="J484"/>
      <c r="K484"/>
      <c r="L484" s="27"/>
      <c r="M484" s="27"/>
      <c r="N484" s="27"/>
      <c r="O484" s="27"/>
      <c r="P484" s="27"/>
      <c r="Q484" s="27"/>
      <c r="R484" s="27"/>
      <c r="S484" s="27"/>
      <c r="T484" s="27"/>
      <c r="AA484" s="26"/>
      <c r="AB484" s="26"/>
    </row>
    <row r="485" spans="4:28" x14ac:dyDescent="0.25">
      <c r="D485" s="26"/>
      <c r="E485" s="26"/>
      <c r="F485" s="29"/>
      <c r="G485" s="25"/>
      <c r="H485"/>
      <c r="I485" s="26"/>
      <c r="J485"/>
      <c r="K485"/>
      <c r="L485" s="27"/>
      <c r="M485" s="27"/>
      <c r="N485" s="27"/>
      <c r="O485" s="27"/>
      <c r="P485" s="27"/>
      <c r="Q485" s="27"/>
      <c r="R485" s="27"/>
      <c r="S485" s="27"/>
      <c r="T485" s="27"/>
      <c r="AA485" s="26"/>
      <c r="AB485" s="26"/>
    </row>
    <row r="486" spans="4:28" x14ac:dyDescent="0.25">
      <c r="D486" s="26"/>
      <c r="E486" s="26"/>
      <c r="F486" s="29"/>
      <c r="G486" s="25"/>
      <c r="H486"/>
      <c r="I486" s="26"/>
      <c r="J486"/>
      <c r="K486"/>
      <c r="L486" s="27"/>
      <c r="M486" s="27"/>
      <c r="N486" s="27"/>
      <c r="O486" s="27"/>
      <c r="P486" s="27"/>
      <c r="Q486" s="27"/>
      <c r="R486" s="27"/>
      <c r="S486" s="27"/>
      <c r="T486" s="27"/>
      <c r="AA486" s="26"/>
      <c r="AB486" s="26"/>
    </row>
    <row r="487" spans="4:28" x14ac:dyDescent="0.25">
      <c r="D487" s="26"/>
      <c r="E487" s="26"/>
      <c r="F487" s="29"/>
      <c r="G487" s="25"/>
      <c r="H487"/>
      <c r="I487" s="26"/>
      <c r="J487"/>
      <c r="K487"/>
      <c r="L487" s="27"/>
      <c r="M487" s="27"/>
      <c r="N487" s="27"/>
      <c r="O487" s="27"/>
      <c r="P487" s="27"/>
      <c r="Q487" s="27"/>
      <c r="R487" s="27"/>
      <c r="S487" s="27"/>
      <c r="T487" s="27"/>
      <c r="AA487" s="26"/>
      <c r="AB487" s="26"/>
    </row>
    <row r="488" spans="4:28" x14ac:dyDescent="0.25">
      <c r="D488" s="26"/>
      <c r="E488" s="26"/>
      <c r="F488" s="29"/>
      <c r="G488" s="25"/>
      <c r="H488"/>
      <c r="I488" s="26"/>
      <c r="J488"/>
      <c r="K488"/>
      <c r="L488" s="27"/>
      <c r="M488" s="27"/>
      <c r="N488" s="27"/>
      <c r="O488" s="27"/>
      <c r="P488" s="27"/>
      <c r="Q488" s="27"/>
      <c r="R488" s="27"/>
      <c r="S488" s="27"/>
      <c r="T488" s="27"/>
      <c r="AA488" s="26"/>
      <c r="AB488" s="26"/>
    </row>
    <row r="489" spans="4:28" x14ac:dyDescent="0.25">
      <c r="D489" s="26"/>
      <c r="E489" s="26"/>
      <c r="F489" s="29"/>
      <c r="G489" s="25"/>
      <c r="H489"/>
      <c r="I489" s="26"/>
      <c r="J489"/>
      <c r="K489"/>
      <c r="L489" s="27"/>
      <c r="M489" s="27"/>
      <c r="N489" s="27"/>
      <c r="O489" s="27"/>
      <c r="P489" s="27"/>
      <c r="Q489" s="27"/>
      <c r="R489" s="27"/>
      <c r="S489" s="27"/>
      <c r="T489" s="27"/>
      <c r="AA489" s="26"/>
      <c r="AB489" s="26"/>
    </row>
    <row r="490" spans="4:28" x14ac:dyDescent="0.25">
      <c r="D490" s="26"/>
      <c r="E490" s="26"/>
      <c r="F490" s="29"/>
      <c r="G490" s="25"/>
      <c r="H490"/>
      <c r="I490" s="26"/>
      <c r="J490"/>
      <c r="K490"/>
      <c r="L490" s="27"/>
      <c r="M490" s="27"/>
      <c r="N490" s="27"/>
      <c r="O490" s="27"/>
      <c r="P490" s="27"/>
      <c r="Q490" s="27"/>
      <c r="R490" s="27"/>
      <c r="S490" s="27"/>
      <c r="T490" s="27"/>
      <c r="AA490" s="26"/>
      <c r="AB490" s="26"/>
    </row>
    <row r="491" spans="4:28" x14ac:dyDescent="0.25">
      <c r="D491" s="26"/>
      <c r="E491" s="26"/>
      <c r="F491" s="29"/>
      <c r="G491" s="25"/>
      <c r="H491"/>
      <c r="I491" s="26"/>
      <c r="J491"/>
      <c r="K491"/>
      <c r="L491" s="27"/>
      <c r="M491" s="27"/>
      <c r="N491" s="27"/>
      <c r="O491" s="27"/>
      <c r="P491" s="27"/>
      <c r="Q491" s="27"/>
      <c r="R491" s="27"/>
      <c r="S491" s="27"/>
      <c r="T491" s="27"/>
      <c r="AA491" s="26"/>
      <c r="AB491" s="26"/>
    </row>
    <row r="492" spans="4:28" x14ac:dyDescent="0.25">
      <c r="D492" s="26"/>
      <c r="E492" s="26"/>
      <c r="F492" s="29"/>
      <c r="G492" s="25"/>
      <c r="H492"/>
      <c r="I492" s="26"/>
      <c r="J492"/>
      <c r="K492"/>
      <c r="L492" s="27"/>
      <c r="M492" s="27"/>
      <c r="N492" s="27"/>
      <c r="O492" s="27"/>
      <c r="P492" s="27"/>
      <c r="Q492" s="27"/>
      <c r="R492" s="27"/>
      <c r="S492" s="27"/>
      <c r="T492" s="27"/>
      <c r="AA492" s="26"/>
      <c r="AB492" s="26"/>
    </row>
    <row r="493" spans="4:28" x14ac:dyDescent="0.25">
      <c r="D493" s="26"/>
      <c r="E493" s="26"/>
      <c r="F493" s="29"/>
      <c r="G493" s="25"/>
      <c r="H493"/>
      <c r="I493" s="26"/>
      <c r="J493"/>
      <c r="K493"/>
      <c r="L493" s="27"/>
      <c r="M493" s="27"/>
      <c r="N493" s="27"/>
      <c r="O493" s="27"/>
      <c r="P493" s="27"/>
      <c r="Q493" s="27"/>
      <c r="R493" s="27"/>
      <c r="S493" s="27"/>
      <c r="T493" s="27"/>
      <c r="AA493" s="26"/>
      <c r="AB493" s="26"/>
    </row>
    <row r="494" spans="4:28" x14ac:dyDescent="0.25">
      <c r="D494" s="26"/>
      <c r="E494" s="26"/>
      <c r="F494" s="29"/>
      <c r="G494" s="25"/>
      <c r="H494"/>
      <c r="I494" s="26"/>
      <c r="J494"/>
      <c r="K494"/>
      <c r="L494" s="27"/>
      <c r="M494" s="27"/>
      <c r="N494" s="27"/>
      <c r="O494" s="27"/>
      <c r="P494" s="27"/>
      <c r="Q494" s="27"/>
      <c r="R494" s="27"/>
      <c r="S494" s="27"/>
      <c r="T494" s="27"/>
      <c r="AA494" s="26"/>
      <c r="AB494" s="26"/>
    </row>
    <row r="495" spans="4:28" x14ac:dyDescent="0.25">
      <c r="D495" s="26"/>
      <c r="E495" s="26"/>
      <c r="F495" s="29"/>
      <c r="G495" s="25"/>
      <c r="H495"/>
      <c r="I495" s="26"/>
      <c r="J495"/>
      <c r="K495"/>
      <c r="L495" s="27"/>
      <c r="M495" s="27"/>
      <c r="N495" s="27"/>
      <c r="O495" s="27"/>
      <c r="P495" s="27"/>
      <c r="Q495" s="27"/>
      <c r="R495" s="27"/>
      <c r="S495" s="27"/>
      <c r="T495" s="27"/>
      <c r="AA495" s="26"/>
      <c r="AB495" s="26"/>
    </row>
    <row r="496" spans="4:28" x14ac:dyDescent="0.25">
      <c r="D496" s="26"/>
      <c r="E496" s="26"/>
      <c r="F496" s="29"/>
      <c r="G496" s="25"/>
      <c r="H496"/>
      <c r="I496" s="26"/>
      <c r="J496"/>
      <c r="K496"/>
      <c r="L496" s="27"/>
      <c r="M496" s="27"/>
      <c r="N496" s="27"/>
      <c r="O496" s="27"/>
      <c r="P496" s="27"/>
      <c r="Q496" s="27"/>
      <c r="R496" s="27"/>
      <c r="S496" s="27"/>
      <c r="T496" s="27"/>
      <c r="AA496" s="26"/>
      <c r="AB496" s="26"/>
    </row>
    <row r="497" spans="4:28" x14ac:dyDescent="0.25">
      <c r="D497" s="26"/>
      <c r="E497" s="26"/>
      <c r="F497" s="29"/>
      <c r="G497" s="25"/>
      <c r="H497"/>
      <c r="I497" s="26"/>
      <c r="J497"/>
      <c r="K497"/>
      <c r="L497" s="27"/>
      <c r="M497" s="27"/>
      <c r="N497" s="27"/>
      <c r="O497" s="27"/>
      <c r="P497" s="27"/>
      <c r="Q497" s="27"/>
      <c r="R497" s="27"/>
      <c r="S497" s="27"/>
      <c r="T497" s="27"/>
      <c r="AA497" s="26"/>
      <c r="AB497" s="26"/>
    </row>
    <row r="498" spans="4:28" x14ac:dyDescent="0.25">
      <c r="D498" s="26"/>
      <c r="E498" s="26"/>
      <c r="F498" s="29"/>
      <c r="G498" s="25"/>
      <c r="H498"/>
      <c r="I498" s="26"/>
      <c r="J498"/>
      <c r="K498"/>
      <c r="L498" s="27"/>
      <c r="M498" s="27"/>
      <c r="N498" s="27"/>
      <c r="O498" s="27"/>
      <c r="P498" s="27"/>
      <c r="Q498" s="27"/>
      <c r="R498" s="27"/>
      <c r="S498" s="27"/>
      <c r="T498" s="27"/>
      <c r="AA498" s="26"/>
      <c r="AB498" s="26"/>
    </row>
    <row r="499" spans="4:28" x14ac:dyDescent="0.25">
      <c r="D499" s="26"/>
      <c r="E499" s="26"/>
      <c r="F499" s="29"/>
      <c r="G499" s="25"/>
      <c r="H499"/>
      <c r="I499" s="26"/>
      <c r="J499"/>
      <c r="K499"/>
      <c r="L499" s="27"/>
      <c r="M499" s="27"/>
      <c r="N499" s="27"/>
      <c r="O499" s="27"/>
      <c r="P499" s="27"/>
      <c r="Q499" s="27"/>
      <c r="R499" s="27"/>
      <c r="S499" s="27"/>
      <c r="T499" s="27"/>
      <c r="AA499" s="26"/>
      <c r="AB499" s="26"/>
    </row>
    <row r="500" spans="4:28" x14ac:dyDescent="0.25">
      <c r="D500" s="26"/>
      <c r="E500" s="26"/>
      <c r="F500" s="29"/>
      <c r="G500" s="25"/>
      <c r="H500"/>
      <c r="I500" s="26"/>
      <c r="J500"/>
      <c r="K500"/>
      <c r="L500" s="27"/>
      <c r="M500" s="27"/>
      <c r="N500" s="27"/>
      <c r="O500" s="27"/>
      <c r="P500" s="27"/>
      <c r="Q500" s="27"/>
      <c r="R500" s="27"/>
      <c r="S500" s="27"/>
      <c r="T500" s="27"/>
      <c r="AA500" s="26"/>
      <c r="AB500" s="26"/>
    </row>
    <row r="501" spans="4:28" x14ac:dyDescent="0.25">
      <c r="D501" s="26"/>
      <c r="E501" s="26"/>
      <c r="F501" s="29"/>
      <c r="G501" s="25"/>
      <c r="H501"/>
      <c r="I501" s="26"/>
      <c r="J501"/>
      <c r="K501"/>
      <c r="L501" s="27"/>
      <c r="M501" s="27"/>
      <c r="N501" s="27"/>
      <c r="O501" s="27"/>
      <c r="P501" s="27"/>
      <c r="Q501" s="27"/>
      <c r="R501" s="27"/>
      <c r="S501" s="27"/>
      <c r="T501" s="27"/>
      <c r="AA501" s="26"/>
      <c r="AB501" s="26"/>
    </row>
    <row r="502" spans="4:28" x14ac:dyDescent="0.25">
      <c r="D502" s="26"/>
      <c r="E502" s="26"/>
      <c r="F502" s="29"/>
      <c r="G502" s="25"/>
      <c r="H502"/>
      <c r="I502" s="26"/>
      <c r="J502"/>
      <c r="K502"/>
      <c r="L502" s="27"/>
      <c r="M502" s="27"/>
      <c r="N502" s="27"/>
      <c r="O502" s="27"/>
      <c r="P502" s="27"/>
      <c r="Q502" s="27"/>
      <c r="R502" s="27"/>
      <c r="S502" s="27"/>
      <c r="T502" s="27"/>
      <c r="AA502" s="26"/>
      <c r="AB502" s="26"/>
    </row>
    <row r="503" spans="4:28" x14ac:dyDescent="0.25">
      <c r="D503" s="26"/>
      <c r="E503" s="26"/>
      <c r="F503" s="29"/>
      <c r="G503" s="25"/>
      <c r="H503"/>
      <c r="I503" s="26"/>
      <c r="J503"/>
      <c r="K503"/>
      <c r="L503" s="27"/>
      <c r="M503" s="27"/>
      <c r="N503" s="27"/>
      <c r="O503" s="27"/>
      <c r="P503" s="27"/>
      <c r="Q503" s="27"/>
      <c r="R503" s="27"/>
      <c r="S503" s="27"/>
      <c r="T503" s="27"/>
      <c r="AA503" s="26"/>
      <c r="AB503" s="26"/>
    </row>
    <row r="504" spans="4:28" x14ac:dyDescent="0.25">
      <c r="D504" s="26"/>
      <c r="E504" s="26"/>
      <c r="F504" s="29"/>
      <c r="G504" s="25"/>
      <c r="H504"/>
      <c r="I504" s="26"/>
      <c r="J504"/>
      <c r="K504"/>
      <c r="L504" s="27"/>
      <c r="M504" s="27"/>
      <c r="N504" s="27"/>
      <c r="O504" s="27"/>
      <c r="P504" s="27"/>
      <c r="Q504" s="27"/>
      <c r="R504" s="27"/>
      <c r="S504" s="27"/>
      <c r="T504" s="27"/>
      <c r="AA504" s="26"/>
      <c r="AB504" s="26"/>
    </row>
    <row r="505" spans="4:28" x14ac:dyDescent="0.25">
      <c r="D505" s="26"/>
      <c r="E505" s="26"/>
      <c r="F505" s="29"/>
      <c r="G505" s="25"/>
      <c r="H505"/>
      <c r="I505" s="26"/>
      <c r="J505"/>
      <c r="K505"/>
      <c r="L505" s="27"/>
      <c r="M505" s="27"/>
      <c r="N505" s="27"/>
      <c r="O505" s="27"/>
      <c r="P505" s="27"/>
      <c r="Q505" s="27"/>
      <c r="R505" s="27"/>
      <c r="S505" s="27"/>
      <c r="T505" s="27"/>
      <c r="AA505" s="26"/>
      <c r="AB505" s="26"/>
    </row>
    <row r="506" spans="4:28" x14ac:dyDescent="0.25">
      <c r="D506" s="26"/>
      <c r="E506" s="26"/>
      <c r="F506" s="29"/>
      <c r="G506" s="25"/>
      <c r="H506"/>
      <c r="I506" s="26"/>
      <c r="J506"/>
      <c r="K506"/>
      <c r="L506" s="27"/>
      <c r="M506" s="27"/>
      <c r="N506" s="27"/>
      <c r="O506" s="27"/>
      <c r="P506" s="27"/>
      <c r="Q506" s="27"/>
      <c r="R506" s="27"/>
      <c r="S506" s="27"/>
      <c r="T506" s="27"/>
      <c r="AA506" s="26"/>
      <c r="AB506" s="26"/>
    </row>
    <row r="507" spans="4:28" x14ac:dyDescent="0.25">
      <c r="D507" s="26"/>
      <c r="E507" s="26"/>
      <c r="F507" s="29"/>
      <c r="G507" s="25"/>
      <c r="H507"/>
      <c r="I507" s="26"/>
      <c r="J507"/>
      <c r="K507"/>
      <c r="L507" s="27"/>
      <c r="M507" s="27"/>
      <c r="N507" s="27"/>
      <c r="O507" s="27"/>
      <c r="P507" s="27"/>
      <c r="Q507" s="27"/>
      <c r="R507" s="27"/>
      <c r="S507" s="27"/>
      <c r="T507" s="27"/>
      <c r="AA507" s="26"/>
      <c r="AB507" s="26"/>
    </row>
    <row r="508" spans="4:28" x14ac:dyDescent="0.25">
      <c r="D508" s="26"/>
      <c r="E508" s="26"/>
      <c r="F508" s="29"/>
      <c r="G508" s="25"/>
      <c r="H508"/>
      <c r="I508" s="26"/>
      <c r="J508"/>
      <c r="K508"/>
      <c r="L508" s="27"/>
      <c r="M508" s="27"/>
      <c r="N508" s="27"/>
      <c r="O508" s="27"/>
      <c r="P508" s="27"/>
      <c r="Q508" s="27"/>
      <c r="R508" s="27"/>
      <c r="S508" s="27"/>
      <c r="T508" s="27"/>
      <c r="AA508" s="26"/>
      <c r="AB508" s="26"/>
    </row>
    <row r="509" spans="4:28" x14ac:dyDescent="0.25">
      <c r="D509" s="26"/>
      <c r="E509" s="26"/>
      <c r="F509" s="29"/>
      <c r="G509" s="25"/>
      <c r="H509"/>
      <c r="I509" s="26"/>
      <c r="J509"/>
      <c r="K509"/>
      <c r="L509" s="27"/>
      <c r="M509" s="27"/>
      <c r="N509" s="27"/>
      <c r="O509" s="27"/>
      <c r="P509" s="27"/>
      <c r="Q509" s="27"/>
      <c r="R509" s="27"/>
      <c r="S509" s="27"/>
      <c r="T509" s="27"/>
      <c r="AA509" s="26"/>
      <c r="AB509" s="26"/>
    </row>
    <row r="510" spans="4:28" x14ac:dyDescent="0.25">
      <c r="D510" s="26"/>
      <c r="E510" s="26"/>
      <c r="F510" s="29"/>
      <c r="G510" s="25"/>
      <c r="H510"/>
      <c r="I510" s="26"/>
      <c r="J510"/>
      <c r="K510"/>
      <c r="L510" s="27"/>
      <c r="M510" s="27"/>
      <c r="N510" s="27"/>
      <c r="O510" s="27"/>
      <c r="P510" s="27"/>
      <c r="Q510" s="27"/>
      <c r="R510" s="27"/>
      <c r="S510" s="27"/>
      <c r="T510" s="27"/>
      <c r="AA510" s="26"/>
      <c r="AB510" s="26"/>
    </row>
    <row r="511" spans="4:28" x14ac:dyDescent="0.25">
      <c r="D511" s="26"/>
      <c r="E511" s="26"/>
      <c r="F511" s="29"/>
      <c r="G511" s="25"/>
      <c r="H511"/>
      <c r="I511" s="26"/>
      <c r="J511"/>
      <c r="K511"/>
      <c r="L511" s="27"/>
      <c r="M511" s="27"/>
      <c r="N511" s="27"/>
      <c r="O511" s="27"/>
      <c r="P511" s="27"/>
      <c r="Q511" s="27"/>
      <c r="R511" s="27"/>
      <c r="S511" s="27"/>
      <c r="T511" s="27"/>
      <c r="AA511" s="26"/>
      <c r="AB511" s="26"/>
    </row>
    <row r="512" spans="4:28" x14ac:dyDescent="0.25">
      <c r="D512" s="26"/>
      <c r="E512" s="26"/>
      <c r="F512" s="29"/>
      <c r="G512" s="25"/>
      <c r="H512"/>
      <c r="I512" s="26"/>
      <c r="J512"/>
      <c r="K512"/>
      <c r="L512" s="27"/>
      <c r="M512" s="27"/>
      <c r="N512" s="27"/>
      <c r="O512" s="27"/>
      <c r="P512" s="27"/>
      <c r="Q512" s="27"/>
      <c r="R512" s="27"/>
      <c r="S512" s="27"/>
      <c r="T512" s="27"/>
      <c r="AA512" s="26"/>
      <c r="AB512" s="26"/>
    </row>
    <row r="513" spans="4:28" x14ac:dyDescent="0.25">
      <c r="D513" s="26"/>
      <c r="E513" s="26"/>
      <c r="F513" s="29"/>
      <c r="G513" s="25"/>
      <c r="H513"/>
      <c r="I513" s="26"/>
      <c r="J513"/>
      <c r="K513"/>
      <c r="L513" s="27"/>
      <c r="M513" s="27"/>
      <c r="N513" s="27"/>
      <c r="O513" s="27"/>
      <c r="P513" s="27"/>
      <c r="Q513" s="27"/>
      <c r="R513" s="27"/>
      <c r="S513" s="27"/>
      <c r="T513" s="27"/>
      <c r="AA513" s="26"/>
      <c r="AB513" s="26"/>
    </row>
    <row r="514" spans="4:28" x14ac:dyDescent="0.25">
      <c r="D514" s="26"/>
      <c r="E514" s="26"/>
      <c r="F514" s="29"/>
      <c r="G514" s="25"/>
      <c r="H514"/>
      <c r="I514" s="26"/>
      <c r="J514"/>
      <c r="K514"/>
      <c r="L514" s="27"/>
      <c r="M514" s="27"/>
      <c r="N514" s="27"/>
      <c r="O514" s="27"/>
      <c r="P514" s="27"/>
      <c r="Q514" s="27"/>
      <c r="R514" s="27"/>
      <c r="S514" s="27"/>
      <c r="T514" s="27"/>
      <c r="AA514" s="26"/>
      <c r="AB514" s="26"/>
    </row>
    <row r="515" spans="4:28" x14ac:dyDescent="0.25">
      <c r="D515" s="26"/>
      <c r="E515" s="26"/>
      <c r="F515" s="29"/>
      <c r="G515" s="25"/>
      <c r="H515"/>
      <c r="I515" s="26"/>
      <c r="J515"/>
      <c r="K515"/>
      <c r="L515" s="27"/>
      <c r="M515" s="27"/>
      <c r="N515" s="27"/>
      <c r="O515" s="27"/>
      <c r="P515" s="27"/>
      <c r="Q515" s="27"/>
      <c r="R515" s="27"/>
      <c r="S515" s="27"/>
      <c r="T515" s="27"/>
      <c r="AA515" s="26"/>
      <c r="AB515" s="26"/>
    </row>
    <row r="516" spans="4:28" x14ac:dyDescent="0.25">
      <c r="D516" s="26"/>
      <c r="E516" s="26"/>
      <c r="F516" s="29"/>
      <c r="G516" s="25"/>
      <c r="H516"/>
      <c r="I516" s="26"/>
      <c r="J516"/>
      <c r="K516"/>
      <c r="L516" s="27"/>
      <c r="M516" s="27"/>
      <c r="N516" s="27"/>
      <c r="O516" s="27"/>
      <c r="P516" s="27"/>
      <c r="Q516" s="27"/>
      <c r="R516" s="27"/>
      <c r="S516" s="27"/>
      <c r="T516" s="27"/>
      <c r="AA516" s="26"/>
      <c r="AB516" s="26"/>
    </row>
    <row r="517" spans="4:28" x14ac:dyDescent="0.25">
      <c r="D517" s="26"/>
      <c r="E517" s="26"/>
      <c r="F517" s="29"/>
      <c r="G517" s="25"/>
      <c r="H517"/>
      <c r="I517" s="26"/>
      <c r="J517"/>
      <c r="K517"/>
      <c r="L517" s="27"/>
      <c r="M517" s="27"/>
      <c r="N517" s="27"/>
      <c r="O517" s="27"/>
      <c r="P517" s="27"/>
      <c r="Q517" s="27"/>
      <c r="R517" s="27"/>
      <c r="S517" s="27"/>
      <c r="T517" s="27"/>
      <c r="AA517" s="26"/>
      <c r="AB517" s="26"/>
    </row>
    <row r="518" spans="4:28" x14ac:dyDescent="0.25">
      <c r="D518" s="26"/>
      <c r="E518" s="26"/>
      <c r="F518" s="29"/>
      <c r="G518" s="25"/>
      <c r="H518"/>
      <c r="I518" s="26"/>
      <c r="J518"/>
      <c r="K518"/>
      <c r="L518" s="27"/>
      <c r="M518" s="27"/>
      <c r="N518" s="27"/>
      <c r="O518" s="27"/>
      <c r="P518" s="27"/>
      <c r="Q518" s="27"/>
      <c r="R518" s="27"/>
      <c r="S518" s="27"/>
      <c r="T518" s="27"/>
      <c r="AA518" s="26"/>
      <c r="AB518" s="26"/>
    </row>
    <row r="519" spans="4:28" x14ac:dyDescent="0.25">
      <c r="D519" s="26"/>
      <c r="E519" s="26"/>
      <c r="F519" s="29"/>
      <c r="G519" s="25"/>
      <c r="H519"/>
      <c r="I519" s="26"/>
      <c r="J519"/>
      <c r="K519"/>
      <c r="L519" s="27"/>
      <c r="M519" s="27"/>
      <c r="N519" s="27"/>
      <c r="O519" s="27"/>
      <c r="P519" s="27"/>
      <c r="Q519" s="27"/>
      <c r="R519" s="27"/>
      <c r="S519" s="27"/>
      <c r="T519" s="27"/>
      <c r="AA519" s="26"/>
      <c r="AB519" s="26"/>
    </row>
    <row r="520" spans="4:28" x14ac:dyDescent="0.25">
      <c r="D520" s="26"/>
      <c r="E520" s="26"/>
      <c r="F520" s="29"/>
      <c r="G520" s="25"/>
      <c r="H520"/>
      <c r="I520" s="26"/>
      <c r="J520"/>
      <c r="K520"/>
      <c r="L520" s="27"/>
      <c r="M520" s="27"/>
      <c r="N520" s="27"/>
      <c r="O520" s="27"/>
      <c r="P520" s="27"/>
      <c r="Q520" s="27"/>
      <c r="R520" s="27"/>
      <c r="S520" s="27"/>
      <c r="T520" s="27"/>
      <c r="AA520" s="26"/>
      <c r="AB520" s="26"/>
    </row>
    <row r="521" spans="4:28" x14ac:dyDescent="0.25">
      <c r="D521" s="26"/>
      <c r="E521" s="26"/>
      <c r="F521" s="29"/>
      <c r="G521" s="25"/>
      <c r="H521"/>
      <c r="I521" s="26"/>
      <c r="J521"/>
      <c r="K521"/>
      <c r="L521" s="27"/>
      <c r="M521" s="27"/>
      <c r="N521" s="27"/>
      <c r="O521" s="27"/>
      <c r="P521" s="27"/>
      <c r="Q521" s="27"/>
      <c r="R521" s="27"/>
      <c r="S521" s="27"/>
      <c r="T521" s="27"/>
      <c r="AA521" s="26"/>
      <c r="AB521" s="26"/>
    </row>
    <row r="522" spans="4:28" x14ac:dyDescent="0.25">
      <c r="D522" s="26"/>
      <c r="E522" s="26"/>
      <c r="F522" s="29"/>
      <c r="G522" s="25"/>
      <c r="H522"/>
      <c r="I522" s="26"/>
      <c r="J522"/>
      <c r="K522"/>
      <c r="L522" s="27"/>
      <c r="M522" s="27"/>
      <c r="N522" s="27"/>
      <c r="O522" s="27"/>
      <c r="P522" s="27"/>
      <c r="Q522" s="27"/>
      <c r="R522" s="27"/>
      <c r="S522" s="27"/>
      <c r="T522" s="27"/>
      <c r="AA522" s="26"/>
      <c r="AB522" s="26"/>
    </row>
    <row r="523" spans="4:28" x14ac:dyDescent="0.25">
      <c r="D523" s="26"/>
      <c r="E523" s="26"/>
      <c r="F523" s="29"/>
      <c r="G523" s="25"/>
      <c r="H523"/>
      <c r="I523" s="26"/>
      <c r="J523"/>
      <c r="K523"/>
      <c r="L523" s="27"/>
      <c r="M523" s="27"/>
      <c r="N523" s="27"/>
      <c r="O523" s="27"/>
      <c r="P523" s="27"/>
      <c r="Q523" s="27"/>
      <c r="R523" s="27"/>
      <c r="S523" s="27"/>
      <c r="T523" s="27"/>
      <c r="AA523" s="26"/>
      <c r="AB523" s="26"/>
    </row>
    <row r="524" spans="4:28" x14ac:dyDescent="0.25">
      <c r="D524" s="26"/>
      <c r="E524" s="26"/>
      <c r="F524" s="29"/>
      <c r="G524" s="25"/>
      <c r="H524"/>
      <c r="I524" s="26"/>
      <c r="J524"/>
      <c r="K524"/>
      <c r="L524" s="27"/>
      <c r="M524" s="27"/>
      <c r="N524" s="27"/>
      <c r="O524" s="27"/>
      <c r="P524" s="27"/>
      <c r="Q524" s="27"/>
      <c r="R524" s="27"/>
      <c r="S524" s="27"/>
      <c r="T524" s="27"/>
      <c r="AA524" s="26"/>
      <c r="AB524" s="26"/>
    </row>
    <row r="525" spans="4:28" x14ac:dyDescent="0.25">
      <c r="D525" s="26"/>
      <c r="E525" s="26"/>
      <c r="F525" s="29"/>
      <c r="G525" s="25"/>
      <c r="H525"/>
      <c r="I525" s="26"/>
      <c r="J525"/>
      <c r="K525"/>
      <c r="L525" s="27"/>
      <c r="M525" s="27"/>
      <c r="N525" s="27"/>
      <c r="O525" s="27"/>
      <c r="P525" s="27"/>
      <c r="Q525" s="27"/>
      <c r="R525" s="27"/>
      <c r="S525" s="27"/>
      <c r="T525" s="27"/>
      <c r="AA525" s="26"/>
      <c r="AB525" s="26"/>
    </row>
    <row r="526" spans="4:28" x14ac:dyDescent="0.25">
      <c r="D526" s="26"/>
      <c r="E526" s="26"/>
      <c r="F526" s="29"/>
      <c r="G526" s="25"/>
      <c r="H526"/>
      <c r="I526" s="26"/>
      <c r="J526"/>
      <c r="K526"/>
      <c r="L526" s="27"/>
      <c r="M526" s="27"/>
      <c r="N526" s="27"/>
      <c r="O526" s="27"/>
      <c r="P526" s="27"/>
      <c r="Q526" s="27"/>
      <c r="R526" s="27"/>
      <c r="S526" s="27"/>
      <c r="T526" s="27"/>
      <c r="AA526" s="26"/>
      <c r="AB526" s="26"/>
    </row>
    <row r="527" spans="4:28" x14ac:dyDescent="0.25">
      <c r="D527" s="26"/>
      <c r="E527" s="26"/>
      <c r="F527" s="29"/>
      <c r="G527" s="25"/>
      <c r="H527"/>
      <c r="I527" s="26"/>
      <c r="J527"/>
      <c r="K527"/>
      <c r="L527" s="27"/>
      <c r="M527" s="27"/>
      <c r="N527" s="27"/>
      <c r="O527" s="27"/>
      <c r="P527" s="27"/>
      <c r="Q527" s="27"/>
      <c r="R527" s="27"/>
      <c r="S527" s="27"/>
      <c r="T527" s="27"/>
      <c r="AA527" s="26"/>
      <c r="AB527" s="26"/>
    </row>
    <row r="528" spans="4:28" x14ac:dyDescent="0.25">
      <c r="D528" s="26"/>
      <c r="E528" s="26"/>
      <c r="F528" s="29"/>
      <c r="G528" s="25"/>
      <c r="H528"/>
      <c r="I528" s="26"/>
      <c r="J528"/>
      <c r="K528"/>
      <c r="L528" s="27"/>
      <c r="M528" s="27"/>
      <c r="N528" s="27"/>
      <c r="O528" s="27"/>
      <c r="P528" s="27"/>
      <c r="Q528" s="27"/>
      <c r="R528" s="27"/>
      <c r="S528" s="27"/>
      <c r="T528" s="27"/>
      <c r="AA528" s="26"/>
      <c r="AB528" s="26"/>
    </row>
    <row r="529" spans="4:28" x14ac:dyDescent="0.25">
      <c r="D529" s="26"/>
      <c r="E529" s="26"/>
      <c r="F529" s="29"/>
      <c r="G529" s="25"/>
      <c r="H529"/>
      <c r="I529" s="26"/>
      <c r="J529"/>
      <c r="K529"/>
      <c r="L529" s="27"/>
      <c r="M529" s="27"/>
      <c r="N529" s="27"/>
      <c r="O529" s="27"/>
      <c r="P529" s="27"/>
      <c r="Q529" s="27"/>
      <c r="R529" s="27"/>
      <c r="S529" s="27"/>
      <c r="T529" s="27"/>
      <c r="AA529" s="26"/>
      <c r="AB529" s="26"/>
    </row>
    <row r="530" spans="4:28" x14ac:dyDescent="0.25">
      <c r="D530" s="26"/>
      <c r="E530" s="26"/>
      <c r="F530" s="29"/>
      <c r="G530" s="25"/>
      <c r="H530"/>
      <c r="I530" s="26"/>
      <c r="J530"/>
      <c r="K530"/>
      <c r="L530" s="27"/>
      <c r="M530" s="27"/>
      <c r="N530" s="27"/>
      <c r="O530" s="27"/>
      <c r="P530" s="27"/>
      <c r="Q530" s="27"/>
      <c r="R530" s="27"/>
      <c r="S530" s="27"/>
      <c r="T530" s="27"/>
      <c r="AA530" s="26"/>
      <c r="AB530" s="26"/>
    </row>
    <row r="531" spans="4:28" x14ac:dyDescent="0.25">
      <c r="D531" s="26"/>
      <c r="E531" s="26"/>
      <c r="F531" s="29"/>
      <c r="G531" s="25"/>
      <c r="H531"/>
      <c r="I531" s="26"/>
      <c r="J531"/>
      <c r="K531"/>
      <c r="L531" s="27"/>
      <c r="M531" s="27"/>
      <c r="N531" s="27"/>
      <c r="O531" s="27"/>
      <c r="P531" s="27"/>
      <c r="Q531" s="27"/>
      <c r="R531" s="27"/>
      <c r="S531" s="27"/>
      <c r="T531" s="27"/>
      <c r="AA531" s="26"/>
      <c r="AB531" s="26"/>
    </row>
    <row r="532" spans="4:28" x14ac:dyDescent="0.25">
      <c r="D532" s="26"/>
      <c r="E532" s="26"/>
      <c r="F532" s="29"/>
      <c r="G532" s="25"/>
      <c r="H532"/>
      <c r="I532" s="26"/>
      <c r="J532"/>
      <c r="K532"/>
      <c r="L532" s="27"/>
      <c r="M532" s="27"/>
      <c r="N532" s="27"/>
      <c r="O532" s="27"/>
      <c r="P532" s="27"/>
      <c r="Q532" s="27"/>
      <c r="R532" s="27"/>
      <c r="S532" s="27"/>
      <c r="T532" s="27"/>
      <c r="AA532" s="26"/>
      <c r="AB532" s="26"/>
    </row>
    <row r="533" spans="4:28" x14ac:dyDescent="0.25">
      <c r="D533" s="26"/>
      <c r="E533" s="26"/>
      <c r="F533" s="29"/>
      <c r="G533" s="25"/>
      <c r="H533"/>
      <c r="I533" s="26"/>
      <c r="J533"/>
      <c r="K533"/>
      <c r="L533" s="27"/>
      <c r="M533" s="27"/>
      <c r="N533" s="27"/>
      <c r="O533" s="27"/>
      <c r="P533" s="27"/>
      <c r="Q533" s="27"/>
      <c r="R533" s="27"/>
      <c r="S533" s="27"/>
      <c r="T533" s="27"/>
      <c r="AA533" s="26"/>
      <c r="AB533" s="26"/>
    </row>
    <row r="534" spans="4:28" x14ac:dyDescent="0.25">
      <c r="D534" s="26"/>
      <c r="E534" s="26"/>
      <c r="F534" s="29"/>
      <c r="G534" s="25"/>
      <c r="H534"/>
      <c r="I534" s="26"/>
      <c r="J534"/>
      <c r="K534"/>
      <c r="L534" s="27"/>
      <c r="M534" s="27"/>
      <c r="N534" s="27"/>
      <c r="O534" s="27"/>
      <c r="P534" s="27"/>
      <c r="Q534" s="27"/>
      <c r="R534" s="27"/>
      <c r="S534" s="27"/>
      <c r="T534" s="27"/>
      <c r="AA534" s="26"/>
      <c r="AB534" s="26"/>
    </row>
    <row r="535" spans="4:28" x14ac:dyDescent="0.25">
      <c r="D535" s="26"/>
      <c r="E535" s="26"/>
      <c r="F535" s="29"/>
      <c r="G535" s="25"/>
      <c r="H535"/>
      <c r="I535" s="26"/>
      <c r="J535"/>
      <c r="K535"/>
      <c r="L535" s="27"/>
      <c r="M535" s="27"/>
      <c r="N535" s="27"/>
      <c r="O535" s="27"/>
      <c r="P535" s="27"/>
      <c r="Q535" s="27"/>
      <c r="R535" s="27"/>
      <c r="S535" s="27"/>
      <c r="T535" s="27"/>
      <c r="AA535" s="26"/>
      <c r="AB535" s="26"/>
    </row>
    <row r="536" spans="4:28" x14ac:dyDescent="0.25">
      <c r="D536" s="26"/>
      <c r="E536" s="26"/>
      <c r="F536" s="29"/>
      <c r="G536" s="25"/>
      <c r="H536"/>
      <c r="I536" s="26"/>
      <c r="J536"/>
      <c r="K536"/>
      <c r="L536" s="27"/>
      <c r="M536" s="27"/>
      <c r="N536" s="27"/>
      <c r="O536" s="27"/>
      <c r="P536" s="27"/>
      <c r="Q536" s="27"/>
      <c r="R536" s="27"/>
      <c r="S536" s="27"/>
      <c r="T536" s="27"/>
      <c r="AA536" s="26"/>
      <c r="AB536" s="26"/>
    </row>
    <row r="537" spans="4:28" x14ac:dyDescent="0.25">
      <c r="D537" s="26"/>
      <c r="E537" s="26"/>
      <c r="F537" s="29"/>
      <c r="G537" s="25"/>
      <c r="H537"/>
      <c r="I537" s="26"/>
      <c r="J537"/>
      <c r="K537"/>
      <c r="L537" s="27"/>
      <c r="M537" s="27"/>
      <c r="N537" s="27"/>
      <c r="O537" s="27"/>
      <c r="P537" s="27"/>
      <c r="Q537" s="27"/>
      <c r="R537" s="27"/>
      <c r="S537" s="27"/>
      <c r="T537" s="27"/>
      <c r="AA537" s="26"/>
      <c r="AB537" s="26"/>
    </row>
    <row r="538" spans="4:28" x14ac:dyDescent="0.25">
      <c r="D538" s="26"/>
      <c r="E538" s="26"/>
      <c r="F538" s="29"/>
      <c r="G538" s="25"/>
      <c r="H538"/>
      <c r="I538" s="26"/>
      <c r="J538"/>
      <c r="K538"/>
      <c r="L538" s="27"/>
      <c r="M538" s="27"/>
      <c r="N538" s="27"/>
      <c r="O538" s="27"/>
      <c r="P538" s="27"/>
      <c r="Q538" s="27"/>
      <c r="R538" s="27"/>
      <c r="S538" s="27"/>
      <c r="T538" s="27"/>
      <c r="AA538" s="26"/>
      <c r="AB538" s="26"/>
    </row>
    <row r="539" spans="4:28" x14ac:dyDescent="0.25">
      <c r="D539" s="26"/>
      <c r="E539" s="26"/>
      <c r="F539" s="29"/>
      <c r="G539" s="25"/>
      <c r="H539"/>
      <c r="I539" s="26"/>
      <c r="J539"/>
      <c r="K539"/>
      <c r="L539" s="27"/>
      <c r="M539" s="27"/>
      <c r="N539" s="27"/>
      <c r="O539" s="27"/>
      <c r="P539" s="27"/>
      <c r="Q539" s="27"/>
      <c r="R539" s="27"/>
      <c r="S539" s="27"/>
      <c r="T539" s="27"/>
      <c r="AA539" s="26"/>
      <c r="AB539" s="26"/>
    </row>
    <row r="540" spans="4:28" x14ac:dyDescent="0.25">
      <c r="D540" s="26"/>
      <c r="E540" s="26"/>
      <c r="F540" s="29"/>
      <c r="G540" s="25"/>
      <c r="H540"/>
      <c r="I540" s="26"/>
      <c r="J540"/>
      <c r="K540"/>
      <c r="L540" s="27"/>
      <c r="M540" s="27"/>
      <c r="N540" s="27"/>
      <c r="O540" s="27"/>
      <c r="P540" s="27"/>
      <c r="Q540" s="27"/>
      <c r="R540" s="27"/>
      <c r="S540" s="27"/>
      <c r="T540" s="27"/>
      <c r="AA540" s="26"/>
      <c r="AB540" s="26"/>
    </row>
    <row r="541" spans="4:28" x14ac:dyDescent="0.25">
      <c r="D541" s="26"/>
      <c r="E541" s="26"/>
      <c r="F541" s="29"/>
      <c r="G541" s="25"/>
      <c r="H541"/>
      <c r="I541" s="26"/>
      <c r="J541"/>
      <c r="K541"/>
      <c r="L541" s="27"/>
      <c r="M541" s="27"/>
      <c r="N541" s="27"/>
      <c r="O541" s="27"/>
      <c r="P541" s="27"/>
      <c r="Q541" s="27"/>
      <c r="R541" s="27"/>
      <c r="S541" s="27"/>
      <c r="T541" s="27"/>
      <c r="AA541" s="26"/>
      <c r="AB541" s="26"/>
    </row>
    <row r="542" spans="4:28" x14ac:dyDescent="0.25">
      <c r="D542" s="26"/>
      <c r="E542" s="26"/>
      <c r="F542" s="29"/>
      <c r="G542" s="25"/>
      <c r="H542"/>
      <c r="I542" s="26"/>
      <c r="J542"/>
      <c r="K542"/>
      <c r="L542" s="27"/>
      <c r="M542" s="27"/>
      <c r="N542" s="27"/>
      <c r="O542" s="27"/>
      <c r="P542" s="27"/>
      <c r="Q542" s="27"/>
      <c r="R542" s="27"/>
      <c r="S542" s="27"/>
      <c r="T542" s="27"/>
      <c r="AA542" s="26"/>
      <c r="AB542" s="26"/>
    </row>
    <row r="543" spans="4:28" x14ac:dyDescent="0.25">
      <c r="D543" s="26"/>
      <c r="E543" s="26"/>
      <c r="F543" s="29"/>
      <c r="G543" s="25"/>
      <c r="H543"/>
      <c r="I543" s="26"/>
      <c r="J543"/>
      <c r="K543"/>
      <c r="L543" s="27"/>
      <c r="M543" s="27"/>
      <c r="N543" s="27"/>
      <c r="O543" s="27"/>
      <c r="P543" s="27"/>
      <c r="Q543" s="27"/>
      <c r="R543" s="27"/>
      <c r="S543" s="27"/>
      <c r="T543" s="27"/>
      <c r="AA543" s="26"/>
      <c r="AB543" s="26"/>
    </row>
    <row r="544" spans="4:28" x14ac:dyDescent="0.25">
      <c r="D544" s="26"/>
      <c r="E544" s="26"/>
      <c r="F544" s="29"/>
      <c r="G544" s="25"/>
      <c r="H544"/>
      <c r="I544" s="26"/>
      <c r="J544"/>
      <c r="K544"/>
      <c r="L544" s="27"/>
      <c r="M544" s="27"/>
      <c r="N544" s="27"/>
      <c r="O544" s="27"/>
      <c r="P544" s="27"/>
      <c r="Q544" s="27"/>
      <c r="R544" s="27"/>
      <c r="S544" s="27"/>
      <c r="T544" s="27"/>
      <c r="AA544" s="26"/>
      <c r="AB544" s="26"/>
    </row>
    <row r="545" spans="4:28" x14ac:dyDescent="0.25">
      <c r="D545" s="26"/>
      <c r="E545" s="26"/>
      <c r="F545" s="29"/>
      <c r="G545" s="25"/>
      <c r="H545"/>
      <c r="I545" s="26"/>
      <c r="J545"/>
      <c r="K545"/>
      <c r="L545" s="27"/>
      <c r="M545" s="27"/>
      <c r="N545" s="27"/>
      <c r="O545" s="27"/>
      <c r="P545" s="27"/>
      <c r="Q545" s="27"/>
      <c r="R545" s="27"/>
      <c r="S545" s="27"/>
      <c r="T545" s="27"/>
      <c r="AA545" s="26"/>
      <c r="AB545" s="26"/>
    </row>
    <row r="546" spans="4:28" x14ac:dyDescent="0.25">
      <c r="D546" s="26"/>
      <c r="E546" s="26"/>
      <c r="F546" s="29"/>
      <c r="G546" s="25"/>
      <c r="H546"/>
      <c r="I546" s="26"/>
      <c r="J546"/>
      <c r="K546"/>
      <c r="L546" s="27"/>
      <c r="M546" s="27"/>
      <c r="N546" s="27"/>
      <c r="O546" s="27"/>
      <c r="P546" s="27"/>
      <c r="Q546" s="27"/>
      <c r="R546" s="27"/>
      <c r="S546" s="27"/>
      <c r="T546" s="27"/>
      <c r="AA546" s="26"/>
      <c r="AB546" s="26"/>
    </row>
    <row r="547" spans="4:28" x14ac:dyDescent="0.25">
      <c r="D547" s="26"/>
      <c r="E547" s="26"/>
      <c r="F547" s="29"/>
      <c r="G547" s="25"/>
      <c r="H547"/>
      <c r="I547" s="26"/>
      <c r="J547"/>
      <c r="K547"/>
      <c r="L547" s="27"/>
      <c r="M547" s="27"/>
      <c r="N547" s="27"/>
      <c r="O547" s="27"/>
      <c r="P547" s="27"/>
      <c r="Q547" s="27"/>
      <c r="R547" s="27"/>
      <c r="S547" s="27"/>
      <c r="T547" s="27"/>
      <c r="AA547" s="26"/>
      <c r="AB547" s="26"/>
    </row>
    <row r="548" spans="4:28" x14ac:dyDescent="0.25">
      <c r="D548" s="26"/>
      <c r="E548" s="26"/>
      <c r="F548" s="29"/>
      <c r="G548" s="25"/>
      <c r="H548"/>
      <c r="I548" s="26"/>
      <c r="J548"/>
      <c r="K548"/>
      <c r="L548" s="27"/>
      <c r="M548" s="27"/>
      <c r="N548" s="27"/>
      <c r="O548" s="27"/>
      <c r="P548" s="27"/>
      <c r="Q548" s="27"/>
      <c r="R548" s="27"/>
      <c r="S548" s="27"/>
      <c r="T548" s="27"/>
      <c r="AA548" s="26"/>
      <c r="AB548" s="26"/>
    </row>
    <row r="549" spans="4:28" x14ac:dyDescent="0.25">
      <c r="D549" s="26"/>
      <c r="E549" s="26"/>
      <c r="F549" s="29"/>
      <c r="G549" s="25"/>
      <c r="H549"/>
      <c r="I549" s="26"/>
      <c r="J549"/>
      <c r="K549"/>
      <c r="L549" s="27"/>
      <c r="M549" s="27"/>
      <c r="N549" s="27"/>
      <c r="O549" s="27"/>
      <c r="P549" s="27"/>
      <c r="Q549" s="27"/>
      <c r="R549" s="27"/>
      <c r="S549" s="27"/>
      <c r="T549" s="27"/>
      <c r="AA549" s="26"/>
      <c r="AB549" s="26"/>
    </row>
    <row r="550" spans="4:28" x14ac:dyDescent="0.25">
      <c r="D550" s="26"/>
      <c r="E550" s="26"/>
      <c r="F550" s="29"/>
      <c r="G550" s="25"/>
      <c r="H550"/>
      <c r="I550" s="26"/>
      <c r="J550"/>
      <c r="K550"/>
      <c r="L550" s="27"/>
      <c r="M550" s="27"/>
      <c r="N550" s="27"/>
      <c r="O550" s="27"/>
      <c r="P550" s="27"/>
      <c r="Q550" s="27"/>
      <c r="R550" s="27"/>
      <c r="S550" s="27"/>
      <c r="T550" s="27"/>
      <c r="AA550" s="26"/>
      <c r="AB550" s="26"/>
    </row>
    <row r="551" spans="4:28" x14ac:dyDescent="0.25">
      <c r="D551" s="26"/>
      <c r="E551" s="26"/>
      <c r="F551" s="29"/>
      <c r="G551" s="25"/>
      <c r="H551"/>
      <c r="I551" s="26"/>
      <c r="J551"/>
      <c r="K551"/>
      <c r="L551" s="27"/>
      <c r="M551" s="27"/>
      <c r="N551" s="27"/>
      <c r="O551" s="27"/>
      <c r="P551" s="27"/>
      <c r="Q551" s="27"/>
      <c r="R551" s="27"/>
      <c r="S551" s="27"/>
      <c r="T551" s="27"/>
      <c r="AA551" s="26"/>
      <c r="AB551" s="26"/>
    </row>
    <row r="552" spans="4:28" x14ac:dyDescent="0.25">
      <c r="D552" s="26"/>
      <c r="E552" s="26"/>
      <c r="F552" s="29"/>
      <c r="G552" s="25"/>
      <c r="H552"/>
      <c r="I552" s="26"/>
      <c r="J552"/>
      <c r="K552"/>
      <c r="L552" s="27"/>
      <c r="M552" s="27"/>
      <c r="N552" s="27"/>
      <c r="O552" s="27"/>
      <c r="P552" s="27"/>
      <c r="Q552" s="27"/>
      <c r="R552" s="27"/>
      <c r="S552" s="27"/>
      <c r="T552" s="27"/>
      <c r="AA552" s="26"/>
      <c r="AB552" s="26"/>
    </row>
    <row r="553" spans="4:28" x14ac:dyDescent="0.25">
      <c r="D553" s="26"/>
      <c r="E553" s="26"/>
      <c r="F553" s="29"/>
      <c r="G553" s="25"/>
      <c r="H553"/>
      <c r="I553" s="26"/>
      <c r="J553"/>
      <c r="K553"/>
      <c r="L553" s="27"/>
      <c r="M553" s="27"/>
      <c r="N553" s="27"/>
      <c r="O553" s="27"/>
      <c r="P553" s="27"/>
      <c r="Q553" s="27"/>
      <c r="R553" s="27"/>
      <c r="S553" s="27"/>
      <c r="T553" s="27"/>
      <c r="AA553" s="26"/>
      <c r="AB553" s="26"/>
    </row>
    <row r="554" spans="4:28" x14ac:dyDescent="0.25">
      <c r="D554" s="26"/>
      <c r="E554" s="26"/>
      <c r="F554" s="29"/>
      <c r="G554" s="25"/>
      <c r="H554"/>
      <c r="I554" s="26"/>
      <c r="J554"/>
      <c r="K554"/>
      <c r="L554" s="27"/>
      <c r="M554" s="27"/>
      <c r="N554" s="27"/>
      <c r="O554" s="27"/>
      <c r="P554" s="27"/>
      <c r="Q554" s="27"/>
      <c r="R554" s="27"/>
      <c r="S554" s="27"/>
      <c r="T554" s="27"/>
      <c r="AA554" s="26"/>
      <c r="AB554" s="26"/>
    </row>
    <row r="555" spans="4:28" x14ac:dyDescent="0.25">
      <c r="D555" s="26"/>
      <c r="E555" s="26"/>
      <c r="F555" s="29"/>
      <c r="G555" s="25"/>
      <c r="H555"/>
      <c r="I555" s="26"/>
      <c r="J555"/>
      <c r="K555"/>
      <c r="L555" s="27"/>
      <c r="M555" s="27"/>
      <c r="N555" s="27"/>
      <c r="O555" s="27"/>
      <c r="P555" s="27"/>
      <c r="Q555" s="27"/>
      <c r="R555" s="27"/>
      <c r="S555" s="27"/>
      <c r="T555" s="27"/>
      <c r="AA555" s="26"/>
      <c r="AB555" s="26"/>
    </row>
    <row r="556" spans="4:28" x14ac:dyDescent="0.25">
      <c r="D556" s="26"/>
      <c r="E556" s="26"/>
      <c r="F556" s="29"/>
      <c r="G556" s="25"/>
      <c r="H556"/>
      <c r="I556" s="26"/>
      <c r="J556"/>
      <c r="K556"/>
      <c r="L556" s="27"/>
      <c r="M556" s="27"/>
      <c r="N556" s="27"/>
      <c r="O556" s="27"/>
      <c r="P556" s="27"/>
      <c r="Q556" s="27"/>
      <c r="R556" s="27"/>
      <c r="S556" s="27"/>
      <c r="T556" s="27"/>
      <c r="AA556" s="26"/>
      <c r="AB556" s="26"/>
    </row>
    <row r="557" spans="4:28" x14ac:dyDescent="0.25">
      <c r="D557" s="26"/>
      <c r="E557" s="26"/>
      <c r="F557" s="29"/>
      <c r="G557" s="25"/>
      <c r="H557"/>
      <c r="I557" s="26"/>
      <c r="J557"/>
      <c r="K557"/>
      <c r="L557" s="27"/>
      <c r="M557" s="27"/>
      <c r="N557" s="27"/>
      <c r="O557" s="27"/>
      <c r="P557" s="27"/>
      <c r="Q557" s="27"/>
      <c r="R557" s="27"/>
      <c r="S557" s="27"/>
      <c r="T557" s="27"/>
      <c r="AA557" s="26"/>
      <c r="AB557" s="26"/>
    </row>
    <row r="558" spans="4:28" x14ac:dyDescent="0.25">
      <c r="D558" s="26"/>
      <c r="E558" s="26"/>
      <c r="F558" s="29"/>
      <c r="G558" s="25"/>
      <c r="H558"/>
      <c r="I558" s="26"/>
      <c r="J558"/>
      <c r="K558"/>
      <c r="L558" s="27"/>
      <c r="M558" s="27"/>
      <c r="N558" s="27"/>
      <c r="O558" s="27"/>
      <c r="P558" s="27"/>
      <c r="Q558" s="27"/>
      <c r="R558" s="27"/>
      <c r="S558" s="27"/>
      <c r="T558" s="27"/>
      <c r="AA558" s="26"/>
      <c r="AB558" s="26"/>
    </row>
    <row r="559" spans="4:28" x14ac:dyDescent="0.25">
      <c r="D559" s="26"/>
      <c r="E559" s="26"/>
      <c r="F559" s="29"/>
      <c r="G559" s="25"/>
      <c r="H559"/>
      <c r="I559" s="26"/>
      <c r="J559"/>
      <c r="K559"/>
      <c r="L559" s="27"/>
      <c r="M559" s="27"/>
      <c r="N559" s="27"/>
      <c r="O559" s="27"/>
      <c r="P559" s="27"/>
      <c r="Q559" s="27"/>
      <c r="R559" s="27"/>
      <c r="S559" s="27"/>
      <c r="T559" s="27"/>
      <c r="AA559" s="26"/>
      <c r="AB559" s="26"/>
    </row>
    <row r="560" spans="4:28" x14ac:dyDescent="0.25">
      <c r="D560" s="26"/>
      <c r="E560" s="26"/>
      <c r="F560" s="29"/>
      <c r="G560" s="25"/>
      <c r="H560"/>
      <c r="I560" s="26"/>
      <c r="J560"/>
      <c r="K560"/>
      <c r="L560" s="27"/>
      <c r="M560" s="27"/>
      <c r="N560" s="27"/>
      <c r="O560" s="27"/>
      <c r="P560" s="27"/>
      <c r="Q560" s="27"/>
      <c r="R560" s="27"/>
      <c r="S560" s="27"/>
      <c r="T560" s="27"/>
      <c r="AA560" s="26"/>
      <c r="AB560" s="26"/>
    </row>
    <row r="561" spans="4:28" x14ac:dyDescent="0.25">
      <c r="D561" s="26"/>
      <c r="E561" s="26"/>
      <c r="F561" s="29"/>
      <c r="G561" s="25"/>
      <c r="H561"/>
      <c r="I561" s="26"/>
      <c r="J561"/>
      <c r="K561"/>
      <c r="L561" s="27"/>
      <c r="M561" s="27"/>
      <c r="N561" s="27"/>
      <c r="O561" s="27"/>
      <c r="P561" s="27"/>
      <c r="Q561" s="27"/>
      <c r="R561" s="27"/>
      <c r="S561" s="27"/>
      <c r="T561" s="27"/>
      <c r="AA561" s="26"/>
      <c r="AB561" s="26"/>
    </row>
    <row r="562" spans="4:28" x14ac:dyDescent="0.25">
      <c r="D562" s="26"/>
      <c r="E562" s="26"/>
      <c r="F562" s="29"/>
      <c r="G562" s="25"/>
      <c r="H562"/>
      <c r="I562" s="26"/>
      <c r="J562"/>
      <c r="K562"/>
      <c r="L562" s="27"/>
      <c r="M562" s="27"/>
      <c r="N562" s="27"/>
      <c r="O562" s="27"/>
      <c r="P562" s="27"/>
      <c r="Q562" s="27"/>
      <c r="R562" s="27"/>
      <c r="S562" s="27"/>
      <c r="T562" s="27"/>
      <c r="AA562" s="26"/>
      <c r="AB562" s="26"/>
    </row>
    <row r="563" spans="4:28" x14ac:dyDescent="0.25">
      <c r="D563" s="26"/>
      <c r="E563" s="26"/>
      <c r="F563" s="29"/>
      <c r="G563" s="25"/>
      <c r="H563"/>
      <c r="I563" s="26"/>
      <c r="J563"/>
      <c r="K563"/>
      <c r="L563" s="27"/>
      <c r="M563" s="27"/>
      <c r="N563" s="27"/>
      <c r="O563" s="27"/>
      <c r="P563" s="27"/>
      <c r="Q563" s="27"/>
      <c r="R563" s="27"/>
      <c r="S563" s="27"/>
      <c r="T563" s="27"/>
      <c r="AA563" s="26"/>
      <c r="AB563" s="26"/>
    </row>
    <row r="564" spans="4:28" x14ac:dyDescent="0.25">
      <c r="D564" s="26"/>
      <c r="E564" s="26"/>
      <c r="F564" s="29"/>
      <c r="G564" s="25"/>
      <c r="H564"/>
      <c r="I564" s="26"/>
      <c r="J564"/>
      <c r="K564"/>
      <c r="L564" s="27"/>
      <c r="M564" s="27"/>
      <c r="N564" s="27"/>
      <c r="O564" s="27"/>
      <c r="P564" s="27"/>
      <c r="Q564" s="27"/>
      <c r="R564" s="27"/>
      <c r="S564" s="27"/>
      <c r="T564" s="27"/>
      <c r="AA564" s="26"/>
      <c r="AB564" s="26"/>
    </row>
    <row r="565" spans="4:28" x14ac:dyDescent="0.25">
      <c r="D565" s="26"/>
      <c r="E565" s="26"/>
      <c r="F565" s="29"/>
      <c r="G565" s="25"/>
      <c r="H565"/>
      <c r="I565" s="26"/>
      <c r="J565"/>
      <c r="K565"/>
      <c r="L565" s="27"/>
      <c r="M565" s="27"/>
      <c r="N565" s="27"/>
      <c r="O565" s="27"/>
      <c r="P565" s="27"/>
      <c r="Q565" s="27"/>
      <c r="R565" s="27"/>
      <c r="S565" s="27"/>
      <c r="T565" s="27"/>
      <c r="AA565" s="26"/>
      <c r="AB565" s="26"/>
    </row>
    <row r="566" spans="4:28" x14ac:dyDescent="0.25">
      <c r="D566" s="26"/>
      <c r="E566" s="26"/>
      <c r="F566" s="29"/>
      <c r="G566" s="25"/>
      <c r="H566"/>
      <c r="I566" s="26"/>
      <c r="J566"/>
      <c r="K566"/>
      <c r="L566" s="27"/>
      <c r="M566" s="27"/>
      <c r="N566" s="27"/>
      <c r="O566" s="27"/>
      <c r="P566" s="27"/>
      <c r="Q566" s="27"/>
      <c r="R566" s="27"/>
      <c r="S566" s="27"/>
      <c r="T566" s="27"/>
      <c r="AA566" s="26"/>
      <c r="AB566" s="26"/>
    </row>
    <row r="567" spans="4:28" x14ac:dyDescent="0.25">
      <c r="D567" s="26"/>
      <c r="E567" s="26"/>
      <c r="F567" s="29"/>
      <c r="G567" s="25"/>
      <c r="H567"/>
      <c r="I567" s="26"/>
      <c r="J567"/>
      <c r="K567"/>
      <c r="L567" s="27"/>
      <c r="M567" s="27"/>
      <c r="N567" s="27"/>
      <c r="O567" s="27"/>
      <c r="P567" s="27"/>
      <c r="Q567" s="27"/>
      <c r="R567" s="27"/>
      <c r="S567" s="27"/>
      <c r="T567" s="27"/>
      <c r="AA567" s="26"/>
      <c r="AB567" s="26"/>
    </row>
    <row r="568" spans="4:28" x14ac:dyDescent="0.25">
      <c r="D568" s="26"/>
      <c r="E568" s="26"/>
      <c r="F568" s="29"/>
      <c r="G568" s="25"/>
      <c r="H568"/>
      <c r="I568" s="26"/>
      <c r="J568"/>
      <c r="K568"/>
      <c r="L568" s="27"/>
      <c r="M568" s="27"/>
      <c r="N568" s="27"/>
      <c r="O568" s="27"/>
      <c r="P568" s="27"/>
      <c r="Q568" s="27"/>
      <c r="R568" s="27"/>
      <c r="S568" s="27"/>
      <c r="T568" s="27"/>
      <c r="AA568" s="26"/>
      <c r="AB568" s="26"/>
    </row>
    <row r="569" spans="4:28" x14ac:dyDescent="0.25">
      <c r="D569" s="26"/>
      <c r="E569" s="26"/>
      <c r="F569" s="29"/>
      <c r="G569" s="25"/>
      <c r="H569"/>
      <c r="I569" s="26"/>
      <c r="J569"/>
      <c r="K569"/>
      <c r="L569" s="27"/>
      <c r="M569" s="27"/>
      <c r="N569" s="27"/>
      <c r="O569" s="27"/>
      <c r="P569" s="27"/>
      <c r="Q569" s="27"/>
      <c r="R569" s="27"/>
      <c r="S569" s="27"/>
      <c r="T569" s="27"/>
      <c r="AA569" s="26"/>
      <c r="AB569" s="26"/>
    </row>
    <row r="570" spans="4:28" x14ac:dyDescent="0.25">
      <c r="D570" s="26"/>
      <c r="E570" s="26"/>
      <c r="F570" s="29"/>
      <c r="G570" s="25"/>
      <c r="H570"/>
      <c r="I570" s="26"/>
      <c r="J570"/>
      <c r="K570"/>
      <c r="L570" s="27"/>
      <c r="M570" s="27"/>
      <c r="N570" s="27"/>
      <c r="O570" s="27"/>
      <c r="P570" s="27"/>
      <c r="Q570" s="27"/>
      <c r="R570" s="27"/>
      <c r="S570" s="27"/>
      <c r="T570" s="27"/>
      <c r="AA570" s="26"/>
      <c r="AB570" s="26"/>
    </row>
    <row r="571" spans="4:28" x14ac:dyDescent="0.25">
      <c r="D571" s="26"/>
      <c r="E571" s="26"/>
      <c r="F571" s="29"/>
      <c r="G571" s="25"/>
      <c r="H571"/>
      <c r="I571" s="26"/>
      <c r="J571"/>
      <c r="K571"/>
      <c r="L571" s="27"/>
      <c r="M571" s="27"/>
      <c r="N571" s="27"/>
      <c r="O571" s="27"/>
      <c r="P571" s="27"/>
      <c r="Q571" s="27"/>
      <c r="R571" s="27"/>
      <c r="S571" s="27"/>
      <c r="T571" s="27"/>
      <c r="AA571" s="26"/>
      <c r="AB571" s="26"/>
    </row>
    <row r="572" spans="4:28" x14ac:dyDescent="0.25">
      <c r="D572" s="26"/>
      <c r="E572" s="26"/>
      <c r="F572" s="29"/>
      <c r="G572" s="25"/>
      <c r="H572"/>
      <c r="I572" s="26"/>
      <c r="J572"/>
      <c r="K572"/>
      <c r="L572" s="27"/>
      <c r="M572" s="27"/>
      <c r="N572" s="27"/>
      <c r="O572" s="27"/>
      <c r="P572" s="27"/>
      <c r="Q572" s="27"/>
      <c r="R572" s="27"/>
      <c r="S572" s="27"/>
      <c r="T572" s="27"/>
      <c r="AA572" s="26"/>
      <c r="AB572" s="26"/>
    </row>
    <row r="573" spans="4:28" x14ac:dyDescent="0.25">
      <c r="D573" s="26"/>
      <c r="E573" s="26"/>
      <c r="F573" s="29"/>
      <c r="G573" s="25"/>
      <c r="H573"/>
      <c r="I573" s="26"/>
      <c r="J573"/>
      <c r="K573"/>
      <c r="L573" s="27"/>
      <c r="M573" s="27"/>
      <c r="N573" s="27"/>
      <c r="O573" s="27"/>
      <c r="P573" s="27"/>
      <c r="Q573" s="27"/>
      <c r="R573" s="27"/>
      <c r="S573" s="27"/>
      <c r="T573" s="27"/>
      <c r="AA573" s="26"/>
      <c r="AB573" s="26"/>
    </row>
    <row r="574" spans="4:28" x14ac:dyDescent="0.25">
      <c r="D574" s="26"/>
      <c r="E574" s="26"/>
      <c r="F574" s="29"/>
      <c r="G574" s="25"/>
      <c r="H574"/>
      <c r="I574" s="26"/>
      <c r="J574"/>
      <c r="K574"/>
      <c r="L574" s="27"/>
      <c r="M574" s="27"/>
      <c r="N574" s="27"/>
      <c r="O574" s="27"/>
      <c r="P574" s="27"/>
      <c r="Q574" s="27"/>
      <c r="R574" s="27"/>
      <c r="S574" s="27"/>
      <c r="T574" s="27"/>
      <c r="AA574" s="26"/>
      <c r="AB574" s="26"/>
    </row>
    <row r="575" spans="4:28" x14ac:dyDescent="0.25">
      <c r="D575" s="26"/>
      <c r="E575" s="26"/>
      <c r="F575" s="29"/>
      <c r="G575" s="25"/>
      <c r="H575"/>
      <c r="I575" s="26"/>
      <c r="J575"/>
      <c r="K575"/>
      <c r="L575" s="27"/>
      <c r="M575" s="27"/>
      <c r="N575" s="27"/>
      <c r="O575" s="27"/>
      <c r="P575" s="27"/>
      <c r="Q575" s="27"/>
      <c r="R575" s="27"/>
      <c r="S575" s="27"/>
      <c r="T575" s="27"/>
    </row>
    <row r="576" spans="4:28" x14ac:dyDescent="0.25">
      <c r="D576" s="26"/>
      <c r="E576" s="26"/>
      <c r="F576" s="29"/>
      <c r="G576" s="25"/>
      <c r="H576"/>
      <c r="I576" s="26"/>
      <c r="J576"/>
      <c r="K576"/>
      <c r="L576" s="27"/>
      <c r="M576" s="27"/>
      <c r="N576" s="27"/>
      <c r="O576" s="27"/>
      <c r="P576" s="27"/>
      <c r="Q576" s="27"/>
      <c r="R576" s="27"/>
      <c r="S576" s="27"/>
      <c r="T576" s="27"/>
    </row>
    <row r="577" spans="4:20" x14ac:dyDescent="0.25">
      <c r="D577" s="26"/>
      <c r="E577" s="26"/>
      <c r="F577" s="29"/>
      <c r="G577" s="25"/>
      <c r="H577"/>
      <c r="I577" s="26"/>
      <c r="J577"/>
      <c r="K577"/>
      <c r="L577" s="27"/>
      <c r="M577" s="27"/>
      <c r="N577" s="27"/>
      <c r="O577" s="27"/>
      <c r="P577" s="27"/>
      <c r="Q577" s="27"/>
      <c r="R577" s="27"/>
      <c r="S577" s="27"/>
      <c r="T577" s="27"/>
    </row>
    <row r="578" spans="4:20" x14ac:dyDescent="0.25">
      <c r="D578" s="26"/>
      <c r="E578" s="26"/>
      <c r="F578" s="29"/>
      <c r="G578" s="25"/>
      <c r="H578"/>
      <c r="I578" s="26"/>
      <c r="J578"/>
      <c r="K578"/>
      <c r="L578" s="27"/>
      <c r="M578" s="27"/>
      <c r="N578" s="27"/>
      <c r="O578" s="27"/>
      <c r="P578" s="27"/>
      <c r="Q578" s="27"/>
      <c r="R578" s="27"/>
      <c r="S578" s="27"/>
      <c r="T578" s="27"/>
    </row>
    <row r="579" spans="4:20" x14ac:dyDescent="0.25">
      <c r="D579" s="26"/>
      <c r="E579" s="26"/>
      <c r="F579" s="29"/>
      <c r="G579" s="25"/>
      <c r="H579"/>
      <c r="I579" s="26"/>
      <c r="J579"/>
      <c r="K579"/>
      <c r="L579" s="27"/>
      <c r="M579" s="27"/>
      <c r="N579" s="27"/>
      <c r="O579" s="27"/>
      <c r="P579" s="27"/>
      <c r="Q579" s="27"/>
      <c r="R579" s="27"/>
      <c r="S579" s="27"/>
      <c r="T579" s="27"/>
    </row>
    <row r="580" spans="4:20" x14ac:dyDescent="0.25">
      <c r="D580" s="26"/>
      <c r="E580" s="26"/>
      <c r="F580" s="29"/>
      <c r="G580" s="25"/>
      <c r="H580"/>
      <c r="I580" s="26"/>
      <c r="J580"/>
      <c r="K580"/>
      <c r="L580" s="27"/>
      <c r="M580" s="27"/>
      <c r="N580" s="27"/>
      <c r="O580" s="27"/>
      <c r="P580" s="27"/>
      <c r="Q580" s="27"/>
      <c r="R580" s="27"/>
      <c r="S580" s="27"/>
      <c r="T580" s="27"/>
    </row>
    <row r="581" spans="4:20" x14ac:dyDescent="0.25">
      <c r="D581" s="26"/>
      <c r="E581" s="26"/>
      <c r="F581" s="29"/>
      <c r="G581" s="25"/>
      <c r="H581"/>
      <c r="I581" s="26"/>
      <c r="J581"/>
      <c r="K581"/>
      <c r="L581" s="27"/>
      <c r="M581" s="27"/>
      <c r="N581" s="27"/>
      <c r="O581" s="27"/>
      <c r="P581" s="27"/>
      <c r="Q581" s="27"/>
      <c r="R581" s="27"/>
      <c r="S581" s="27"/>
      <c r="T581" s="27"/>
    </row>
    <row r="582" spans="4:20" x14ac:dyDescent="0.25">
      <c r="D582" s="26"/>
      <c r="E582" s="26"/>
      <c r="F582" s="29"/>
      <c r="G582" s="25"/>
      <c r="H582"/>
      <c r="I582" s="26"/>
      <c r="J582"/>
      <c r="K582"/>
      <c r="L582" s="27"/>
      <c r="M582" s="27"/>
      <c r="N582" s="27"/>
      <c r="O582" s="27"/>
      <c r="P582" s="27"/>
      <c r="Q582" s="27"/>
      <c r="R582" s="27"/>
      <c r="S582" s="27"/>
      <c r="T582" s="27"/>
    </row>
    <row r="583" spans="4:20" x14ac:dyDescent="0.25">
      <c r="D583" s="26"/>
      <c r="E583" s="26"/>
      <c r="F583" s="29"/>
      <c r="G583" s="25"/>
      <c r="H583"/>
      <c r="I583" s="26"/>
      <c r="J583"/>
      <c r="K583"/>
      <c r="L583" s="27"/>
      <c r="M583" s="27"/>
      <c r="N583" s="27"/>
      <c r="O583" s="27"/>
      <c r="P583" s="27"/>
      <c r="Q583" s="27"/>
      <c r="R583" s="27"/>
      <c r="S583" s="27"/>
      <c r="T583" s="27"/>
    </row>
    <row r="584" spans="4:20" x14ac:dyDescent="0.25">
      <c r="D584" s="26"/>
      <c r="E584" s="26"/>
      <c r="F584" s="29"/>
      <c r="G584" s="25"/>
      <c r="H584"/>
      <c r="I584" s="26"/>
      <c r="J584"/>
      <c r="K584"/>
      <c r="L584" s="27"/>
      <c r="M584" s="27"/>
      <c r="N584" s="27"/>
      <c r="O584" s="27"/>
      <c r="P584" s="27"/>
      <c r="Q584" s="27"/>
      <c r="R584" s="27"/>
      <c r="S584" s="27"/>
      <c r="T584" s="27"/>
    </row>
    <row r="585" spans="4:20" x14ac:dyDescent="0.25">
      <c r="D585" s="26"/>
      <c r="E585" s="26"/>
      <c r="F585" s="29"/>
      <c r="G585" s="25"/>
      <c r="H585"/>
      <c r="I585" s="26"/>
      <c r="J585"/>
      <c r="K585"/>
      <c r="L585" s="27"/>
      <c r="M585" s="27"/>
      <c r="N585" s="27"/>
      <c r="O585" s="27"/>
      <c r="P585" s="27"/>
      <c r="Q585" s="27"/>
      <c r="R585" s="27"/>
      <c r="S585" s="27"/>
      <c r="T585" s="27"/>
    </row>
    <row r="586" spans="4:20" x14ac:dyDescent="0.25">
      <c r="D586" s="26"/>
      <c r="E586" s="26"/>
      <c r="F586" s="29"/>
      <c r="G586" s="25"/>
      <c r="H586"/>
      <c r="I586" s="26"/>
      <c r="J586"/>
      <c r="K586"/>
      <c r="L586" s="27"/>
      <c r="M586" s="27"/>
      <c r="N586" s="27"/>
      <c r="O586" s="27"/>
      <c r="P586" s="27"/>
      <c r="Q586" s="27"/>
      <c r="R586" s="27"/>
      <c r="S586" s="27"/>
      <c r="T586" s="27"/>
    </row>
    <row r="587" spans="4:20" x14ac:dyDescent="0.25">
      <c r="D587" s="26"/>
      <c r="E587" s="26"/>
      <c r="F587" s="29"/>
      <c r="G587" s="25"/>
      <c r="H587"/>
      <c r="I587" s="26"/>
      <c r="J587"/>
      <c r="K587"/>
      <c r="L587" s="27"/>
      <c r="M587" s="27"/>
      <c r="N587" s="27"/>
      <c r="O587" s="27"/>
      <c r="P587" s="27"/>
      <c r="Q587" s="27"/>
      <c r="R587" s="27"/>
      <c r="S587" s="27"/>
      <c r="T587" s="27"/>
    </row>
    <row r="588" spans="4:20" x14ac:dyDescent="0.25">
      <c r="D588" s="26"/>
      <c r="E588" s="26"/>
      <c r="F588" s="29"/>
      <c r="G588" s="25"/>
      <c r="H588"/>
      <c r="I588" s="26"/>
      <c r="J588"/>
      <c r="K588"/>
      <c r="L588" s="27"/>
      <c r="M588" s="27"/>
      <c r="N588" s="27"/>
      <c r="O588" s="27"/>
      <c r="P588" s="27"/>
      <c r="Q588" s="27"/>
      <c r="R588" s="27"/>
      <c r="S588" s="27"/>
      <c r="T588" s="27"/>
    </row>
    <row r="589" spans="4:20" x14ac:dyDescent="0.25">
      <c r="D589" s="26"/>
      <c r="E589" s="26"/>
      <c r="F589" s="29"/>
      <c r="G589" s="25"/>
      <c r="H589"/>
      <c r="I589" s="26"/>
      <c r="J589"/>
      <c r="K589"/>
      <c r="L589" s="27"/>
      <c r="M589" s="27"/>
      <c r="N589" s="27"/>
      <c r="O589" s="27"/>
      <c r="P589" s="27"/>
      <c r="Q589" s="27"/>
      <c r="R589" s="27"/>
      <c r="S589" s="27"/>
      <c r="T589" s="27"/>
    </row>
    <row r="590" spans="4:20" x14ac:dyDescent="0.25">
      <c r="D590" s="26"/>
      <c r="E590" s="26"/>
      <c r="F590" s="29"/>
      <c r="G590" s="25"/>
      <c r="H590"/>
      <c r="I590" s="26"/>
      <c r="J590"/>
      <c r="K590"/>
      <c r="L590" s="27"/>
      <c r="M590" s="27"/>
      <c r="N590" s="27"/>
      <c r="O590" s="27"/>
      <c r="P590" s="27"/>
      <c r="Q590" s="27"/>
      <c r="R590" s="27"/>
      <c r="S590" s="27"/>
      <c r="T590" s="27"/>
    </row>
    <row r="591" spans="4:20" x14ac:dyDescent="0.25">
      <c r="D591" s="26"/>
      <c r="E591" s="26"/>
      <c r="F591" s="29"/>
      <c r="G591" s="25"/>
      <c r="H591"/>
      <c r="I591" s="26"/>
      <c r="J591"/>
      <c r="K591"/>
      <c r="L591" s="27"/>
      <c r="M591" s="27"/>
      <c r="N591" s="27"/>
      <c r="O591" s="27"/>
      <c r="P591" s="27"/>
      <c r="Q591" s="27"/>
      <c r="R591" s="27"/>
      <c r="S591" s="27"/>
      <c r="T591" s="27"/>
    </row>
    <row r="592" spans="4:20" x14ac:dyDescent="0.25">
      <c r="D592" s="26"/>
      <c r="E592" s="26"/>
      <c r="F592" s="29"/>
      <c r="G592" s="25"/>
      <c r="H592"/>
      <c r="I592" s="26"/>
      <c r="J592"/>
      <c r="K592"/>
      <c r="L592" s="27"/>
      <c r="M592" s="27"/>
      <c r="N592" s="27"/>
      <c r="O592" s="27"/>
      <c r="P592" s="27"/>
      <c r="Q592" s="27"/>
      <c r="R592" s="27"/>
      <c r="S592" s="27"/>
      <c r="T592" s="27"/>
    </row>
    <row r="593" spans="4:20" x14ac:dyDescent="0.25">
      <c r="D593" s="26"/>
      <c r="E593" s="26"/>
      <c r="F593" s="29"/>
      <c r="G593" s="25"/>
      <c r="H593"/>
      <c r="I593" s="26"/>
      <c r="J593"/>
      <c r="K593"/>
      <c r="L593" s="27"/>
      <c r="M593" s="27"/>
      <c r="N593" s="27"/>
      <c r="O593" s="27"/>
      <c r="P593" s="27"/>
      <c r="Q593" s="27"/>
      <c r="R593" s="27"/>
      <c r="S593" s="27"/>
      <c r="T593" s="27"/>
    </row>
    <row r="594" spans="4:20" x14ac:dyDescent="0.25">
      <c r="D594" s="26"/>
      <c r="E594" s="26"/>
      <c r="F594" s="29"/>
      <c r="G594" s="25"/>
      <c r="H594"/>
      <c r="I594" s="26"/>
      <c r="J594"/>
      <c r="K594"/>
      <c r="L594" s="27"/>
      <c r="M594" s="27"/>
      <c r="N594" s="27"/>
      <c r="O594" s="27"/>
      <c r="P594" s="27"/>
      <c r="Q594" s="27"/>
      <c r="R594" s="27"/>
      <c r="S594" s="27"/>
      <c r="T594" s="27"/>
    </row>
    <row r="595" spans="4:20" x14ac:dyDescent="0.25">
      <c r="D595" s="26"/>
      <c r="E595" s="26"/>
      <c r="F595" s="29"/>
      <c r="G595" s="25"/>
      <c r="H595"/>
      <c r="I595" s="26"/>
      <c r="J595"/>
      <c r="K595"/>
      <c r="L595" s="27"/>
      <c r="M595" s="27"/>
      <c r="N595" s="27"/>
      <c r="O595" s="27"/>
      <c r="P595" s="27"/>
      <c r="Q595" s="27"/>
      <c r="R595" s="27"/>
      <c r="S595" s="27"/>
      <c r="T595" s="27"/>
    </row>
    <row r="596" spans="4:20" x14ac:dyDescent="0.25">
      <c r="D596" s="26"/>
      <c r="E596" s="26"/>
      <c r="F596" s="29"/>
      <c r="G596" s="25"/>
      <c r="H596"/>
      <c r="I596" s="26"/>
      <c r="J596"/>
      <c r="K596"/>
      <c r="L596" s="27"/>
      <c r="M596" s="27"/>
      <c r="N596" s="27"/>
      <c r="O596" s="27"/>
      <c r="P596" s="27"/>
      <c r="Q596" s="27"/>
      <c r="R596" s="27"/>
      <c r="S596" s="27"/>
      <c r="T596" s="27"/>
    </row>
    <row r="597" spans="4:20" x14ac:dyDescent="0.25">
      <c r="D597" s="26"/>
      <c r="E597" s="26"/>
      <c r="F597" s="29"/>
      <c r="G597" s="25"/>
      <c r="H597"/>
      <c r="I597" s="26"/>
      <c r="J597"/>
      <c r="K597"/>
      <c r="L597" s="27"/>
      <c r="M597" s="27"/>
      <c r="N597" s="27"/>
      <c r="O597" s="27"/>
      <c r="P597" s="27"/>
      <c r="Q597" s="27"/>
      <c r="R597" s="27"/>
      <c r="S597" s="27"/>
      <c r="T597" s="27"/>
    </row>
    <row r="598" spans="4:20" x14ac:dyDescent="0.25">
      <c r="D598" s="26"/>
      <c r="E598" s="26"/>
      <c r="F598" s="29"/>
      <c r="G598" s="25"/>
      <c r="H598"/>
      <c r="I598" s="26"/>
      <c r="J598"/>
      <c r="K598"/>
      <c r="L598" s="27"/>
      <c r="M598" s="27"/>
      <c r="N598" s="27"/>
      <c r="O598" s="27"/>
      <c r="P598" s="27"/>
      <c r="Q598" s="27"/>
      <c r="R598" s="27"/>
      <c r="S598" s="27"/>
      <c r="T598" s="27"/>
    </row>
    <row r="599" spans="4:20" x14ac:dyDescent="0.25">
      <c r="D599" s="26"/>
      <c r="E599" s="26"/>
      <c r="F599" s="29"/>
      <c r="G599" s="25"/>
      <c r="H599"/>
      <c r="I599" s="26"/>
      <c r="J599"/>
      <c r="K599"/>
      <c r="L599" s="27"/>
      <c r="M599" s="27"/>
      <c r="N599" s="27"/>
      <c r="O599" s="27"/>
      <c r="P599" s="27"/>
      <c r="Q599" s="27"/>
      <c r="R599" s="27"/>
      <c r="S599" s="27"/>
      <c r="T599" s="27"/>
    </row>
    <row r="600" spans="4:20" x14ac:dyDescent="0.25">
      <c r="D600" s="26"/>
      <c r="E600" s="26"/>
      <c r="F600" s="29"/>
      <c r="G600" s="25"/>
      <c r="H600"/>
      <c r="I600" s="26"/>
      <c r="J600"/>
      <c r="K600"/>
      <c r="L600" s="27"/>
      <c r="M600" s="27"/>
      <c r="N600" s="27"/>
      <c r="O600" s="27"/>
      <c r="P600" s="27"/>
      <c r="Q600" s="27"/>
      <c r="R600" s="27"/>
      <c r="S600" s="27"/>
      <c r="T600" s="27"/>
    </row>
    <row r="601" spans="4:20" x14ac:dyDescent="0.25">
      <c r="D601" s="26"/>
      <c r="E601" s="26"/>
      <c r="F601" s="29"/>
      <c r="G601" s="25"/>
      <c r="H601"/>
      <c r="I601" s="26"/>
      <c r="J601"/>
      <c r="K601"/>
      <c r="L601" s="27"/>
      <c r="M601" s="27"/>
      <c r="N601" s="27"/>
      <c r="O601" s="27"/>
      <c r="P601" s="27"/>
      <c r="Q601" s="27"/>
      <c r="R601" s="27"/>
      <c r="S601" s="27"/>
      <c r="T601" s="27"/>
    </row>
    <row r="602" spans="4:20" x14ac:dyDescent="0.25">
      <c r="D602" s="26"/>
      <c r="E602" s="26"/>
      <c r="F602" s="29"/>
      <c r="G602" s="25"/>
      <c r="H602"/>
      <c r="I602" s="26"/>
      <c r="J602"/>
      <c r="K602"/>
      <c r="L602" s="27"/>
      <c r="M602" s="27"/>
      <c r="N602" s="27"/>
      <c r="O602" s="27"/>
      <c r="P602" s="27"/>
      <c r="Q602" s="27"/>
      <c r="R602" s="27"/>
      <c r="S602" s="27"/>
      <c r="T602" s="27"/>
    </row>
    <row r="603" spans="4:20" x14ac:dyDescent="0.25">
      <c r="D603" s="26"/>
      <c r="E603" s="26"/>
      <c r="F603" s="29"/>
      <c r="G603" s="25"/>
      <c r="H603"/>
      <c r="I603" s="26"/>
      <c r="J603"/>
      <c r="K603"/>
      <c r="L603" s="27"/>
      <c r="M603" s="27"/>
      <c r="N603" s="27"/>
      <c r="O603" s="27"/>
      <c r="P603" s="27"/>
      <c r="Q603" s="27"/>
      <c r="R603" s="27"/>
      <c r="S603" s="27"/>
      <c r="T603" s="27"/>
    </row>
    <row r="604" spans="4:20" x14ac:dyDescent="0.25">
      <c r="D604" s="26"/>
      <c r="E604" s="26"/>
      <c r="F604" s="29"/>
      <c r="G604" s="25"/>
      <c r="H604"/>
      <c r="I604" s="26"/>
      <c r="J604"/>
      <c r="K604"/>
      <c r="L604" s="27"/>
      <c r="M604" s="27"/>
      <c r="N604" s="27"/>
      <c r="O604" s="27"/>
      <c r="P604" s="27"/>
      <c r="Q604" s="27"/>
      <c r="R604" s="27"/>
      <c r="S604" s="27"/>
      <c r="T604" s="27"/>
    </row>
    <row r="605" spans="4:20" x14ac:dyDescent="0.25">
      <c r="D605" s="26"/>
      <c r="E605" s="26"/>
      <c r="F605" s="29"/>
      <c r="G605" s="25"/>
      <c r="H605"/>
      <c r="I605" s="26"/>
      <c r="J605"/>
      <c r="K605"/>
      <c r="L605" s="27"/>
      <c r="M605" s="27"/>
      <c r="N605" s="27"/>
      <c r="O605" s="27"/>
      <c r="P605" s="27"/>
      <c r="Q605" s="27"/>
      <c r="R605" s="27"/>
      <c r="S605" s="27"/>
      <c r="T605" s="27"/>
    </row>
    <row r="606" spans="4:20" x14ac:dyDescent="0.25">
      <c r="D606" s="26"/>
      <c r="E606" s="26"/>
      <c r="F606" s="29"/>
      <c r="G606" s="25"/>
      <c r="H606"/>
      <c r="I606" s="26"/>
      <c r="J606"/>
      <c r="K606"/>
      <c r="L606" s="27"/>
      <c r="M606" s="27"/>
      <c r="N606" s="27"/>
      <c r="O606" s="27"/>
      <c r="P606" s="27"/>
      <c r="Q606" s="27"/>
      <c r="R606" s="27"/>
      <c r="S606" s="27"/>
      <c r="T606" s="27"/>
    </row>
    <row r="607" spans="4:20" x14ac:dyDescent="0.25">
      <c r="D607" s="26"/>
      <c r="E607" s="26"/>
      <c r="F607" s="29"/>
      <c r="G607" s="25"/>
      <c r="H607"/>
      <c r="I607" s="26"/>
      <c r="J607"/>
      <c r="K607"/>
      <c r="L607" s="27"/>
      <c r="M607" s="27"/>
      <c r="N607" s="27"/>
      <c r="O607" s="27"/>
      <c r="P607" s="27"/>
      <c r="Q607" s="27"/>
      <c r="R607" s="27"/>
      <c r="S607" s="27"/>
      <c r="T607" s="27"/>
    </row>
    <row r="608" spans="4:20" x14ac:dyDescent="0.25">
      <c r="D608" s="26"/>
      <c r="E608" s="26"/>
      <c r="F608" s="29"/>
      <c r="G608" s="25"/>
      <c r="H608"/>
      <c r="I608" s="26"/>
      <c r="J608"/>
      <c r="K608"/>
      <c r="L608" s="27"/>
      <c r="M608" s="27"/>
      <c r="N608" s="27"/>
      <c r="O608" s="27"/>
      <c r="P608" s="27"/>
      <c r="Q608" s="27"/>
      <c r="R608" s="27"/>
      <c r="S608" s="27"/>
      <c r="T608" s="27"/>
    </row>
    <row r="609" spans="4:20" x14ac:dyDescent="0.25">
      <c r="D609" s="26"/>
      <c r="E609" s="26"/>
      <c r="F609" s="29"/>
      <c r="G609" s="25"/>
      <c r="H609"/>
      <c r="I609" s="26"/>
      <c r="J609"/>
      <c r="K609"/>
      <c r="L609" s="27"/>
      <c r="M609" s="27"/>
      <c r="N609" s="27"/>
      <c r="O609" s="27"/>
      <c r="P609" s="27"/>
      <c r="Q609" s="27"/>
      <c r="R609" s="27"/>
      <c r="S609" s="27"/>
      <c r="T609" s="27"/>
    </row>
    <row r="610" spans="4:20" x14ac:dyDescent="0.25">
      <c r="D610" s="26"/>
      <c r="E610" s="26"/>
      <c r="F610" s="29"/>
      <c r="G610" s="25"/>
      <c r="H610"/>
      <c r="I610" s="26"/>
      <c r="J610"/>
      <c r="K610"/>
      <c r="L610" s="27"/>
      <c r="M610" s="27"/>
      <c r="N610" s="27"/>
      <c r="O610" s="27"/>
      <c r="P610" s="27"/>
      <c r="Q610" s="27"/>
      <c r="R610" s="27"/>
      <c r="S610" s="27"/>
      <c r="T610" s="27"/>
    </row>
    <row r="611" spans="4:20" x14ac:dyDescent="0.25">
      <c r="D611" s="26"/>
      <c r="E611" s="26"/>
      <c r="F611" s="29"/>
      <c r="G611" s="25"/>
      <c r="H611"/>
      <c r="I611" s="26"/>
      <c r="J611"/>
      <c r="K611"/>
      <c r="L611" s="27"/>
      <c r="M611" s="27"/>
      <c r="N611" s="27"/>
      <c r="O611" s="27"/>
      <c r="P611" s="27"/>
      <c r="Q611" s="27"/>
      <c r="R611" s="27"/>
      <c r="S611" s="27"/>
      <c r="T611" s="27"/>
    </row>
    <row r="612" spans="4:20" x14ac:dyDescent="0.25">
      <c r="D612" s="26"/>
      <c r="E612" s="26"/>
      <c r="F612" s="29"/>
      <c r="G612" s="25"/>
      <c r="H612"/>
      <c r="I612" s="26"/>
      <c r="J612"/>
      <c r="K612"/>
      <c r="L612" s="27"/>
      <c r="M612" s="27"/>
      <c r="N612" s="27"/>
      <c r="O612" s="27"/>
      <c r="P612" s="27"/>
      <c r="Q612" s="27"/>
      <c r="R612" s="27"/>
      <c r="S612" s="27"/>
      <c r="T612" s="27"/>
    </row>
    <row r="613" spans="4:20" x14ac:dyDescent="0.25">
      <c r="D613" s="26"/>
      <c r="E613" s="26"/>
      <c r="F613" s="29"/>
      <c r="G613" s="25"/>
      <c r="H613"/>
      <c r="I613" s="26"/>
      <c r="J613"/>
      <c r="K613"/>
      <c r="L613" s="27"/>
      <c r="M613" s="27"/>
      <c r="N613" s="27"/>
      <c r="O613" s="27"/>
      <c r="P613" s="27"/>
      <c r="Q613" s="27"/>
      <c r="R613" s="27"/>
      <c r="S613" s="27"/>
      <c r="T613" s="27"/>
    </row>
    <row r="614" spans="4:20" x14ac:dyDescent="0.25">
      <c r="D614" s="26"/>
      <c r="E614" s="26"/>
      <c r="F614" s="29"/>
      <c r="G614" s="25"/>
      <c r="H614"/>
      <c r="I614" s="26"/>
      <c r="J614"/>
      <c r="K614"/>
      <c r="L614" s="27"/>
      <c r="M614" s="27"/>
      <c r="N614" s="27"/>
      <c r="O614" s="27"/>
      <c r="P614" s="27"/>
      <c r="Q614" s="27"/>
      <c r="R614" s="27"/>
      <c r="S614" s="27"/>
      <c r="T614" s="27"/>
    </row>
    <row r="615" spans="4:20" x14ac:dyDescent="0.25">
      <c r="D615" s="26"/>
      <c r="E615" s="26"/>
      <c r="F615" s="29"/>
      <c r="G615" s="25"/>
      <c r="H615"/>
      <c r="I615" s="26"/>
      <c r="J615"/>
      <c r="K615"/>
      <c r="L615" s="27"/>
      <c r="M615" s="27"/>
      <c r="N615" s="27"/>
      <c r="O615" s="27"/>
      <c r="P615" s="27"/>
      <c r="Q615" s="27"/>
      <c r="R615" s="27"/>
      <c r="S615" s="27"/>
      <c r="T615" s="27"/>
    </row>
    <row r="616" spans="4:20" x14ac:dyDescent="0.25">
      <c r="D616" s="26"/>
      <c r="E616" s="26"/>
      <c r="F616" s="29"/>
      <c r="G616" s="25"/>
      <c r="H616"/>
      <c r="I616" s="26"/>
      <c r="J616"/>
      <c r="K616"/>
      <c r="L616" s="27"/>
      <c r="M616" s="27"/>
      <c r="N616" s="27"/>
      <c r="O616" s="27"/>
      <c r="P616" s="27"/>
      <c r="Q616" s="27"/>
      <c r="R616" s="27"/>
      <c r="S616" s="27"/>
      <c r="T616" s="27"/>
    </row>
    <row r="617" spans="4:20" x14ac:dyDescent="0.25">
      <c r="D617" s="26"/>
      <c r="E617" s="26"/>
      <c r="F617" s="29"/>
      <c r="G617" s="25"/>
      <c r="H617"/>
      <c r="I617" s="26"/>
      <c r="J617"/>
      <c r="K617"/>
      <c r="L617" s="27"/>
      <c r="M617" s="27"/>
      <c r="N617" s="27"/>
      <c r="O617" s="27"/>
      <c r="P617" s="27"/>
      <c r="Q617" s="27"/>
      <c r="R617" s="27"/>
      <c r="S617" s="27"/>
      <c r="T617" s="27"/>
    </row>
    <row r="618" spans="4:20" x14ac:dyDescent="0.25">
      <c r="D618" s="26"/>
      <c r="E618" s="26"/>
      <c r="F618" s="29"/>
      <c r="G618" s="25"/>
      <c r="H618"/>
      <c r="I618" s="26"/>
      <c r="J618"/>
      <c r="K618"/>
      <c r="L618" s="27"/>
      <c r="M618" s="27"/>
      <c r="N618" s="27"/>
      <c r="O618" s="27"/>
      <c r="P618" s="27"/>
      <c r="Q618" s="27"/>
      <c r="R618" s="27"/>
      <c r="S618" s="27"/>
      <c r="T618" s="27"/>
    </row>
    <row r="619" spans="4:20" x14ac:dyDescent="0.25">
      <c r="D619" s="26"/>
      <c r="E619" s="26"/>
      <c r="F619" s="29"/>
      <c r="G619" s="25"/>
      <c r="H619"/>
      <c r="I619" s="26"/>
      <c r="J619"/>
      <c r="K619"/>
      <c r="L619" s="27"/>
      <c r="M619" s="27"/>
      <c r="N619" s="27"/>
      <c r="O619" s="27"/>
      <c r="P619" s="27"/>
      <c r="Q619" s="27"/>
      <c r="R619" s="27"/>
      <c r="S619" s="27"/>
      <c r="T619" s="27"/>
    </row>
    <row r="620" spans="4:20" x14ac:dyDescent="0.25">
      <c r="D620" s="26"/>
      <c r="E620" s="26"/>
      <c r="F620" s="29"/>
      <c r="G620" s="25"/>
      <c r="H620"/>
      <c r="I620" s="26"/>
      <c r="J620"/>
      <c r="K620"/>
      <c r="L620" s="27"/>
      <c r="M620" s="27"/>
      <c r="N620" s="27"/>
      <c r="O620" s="27"/>
      <c r="P620" s="27"/>
      <c r="Q620" s="27"/>
      <c r="R620" s="27"/>
      <c r="S620" s="27"/>
      <c r="T620" s="27"/>
    </row>
    <row r="621" spans="4:20" x14ac:dyDescent="0.25">
      <c r="D621" s="26"/>
      <c r="E621" s="26"/>
      <c r="F621" s="29"/>
      <c r="G621" s="25"/>
      <c r="H621"/>
      <c r="I621" s="26"/>
      <c r="J621"/>
      <c r="K621"/>
      <c r="L621" s="27"/>
      <c r="M621" s="27"/>
      <c r="N621" s="27"/>
      <c r="O621" s="27"/>
      <c r="P621" s="27"/>
      <c r="Q621" s="27"/>
      <c r="R621" s="27"/>
      <c r="S621" s="27"/>
      <c r="T621" s="27"/>
    </row>
    <row r="622" spans="4:20" x14ac:dyDescent="0.25">
      <c r="D622" s="26"/>
      <c r="E622" s="26"/>
      <c r="F622" s="29"/>
      <c r="G622" s="25"/>
      <c r="H622"/>
      <c r="I622" s="26"/>
      <c r="J622"/>
      <c r="K622"/>
      <c r="L622" s="27"/>
      <c r="M622" s="27"/>
      <c r="N622" s="27"/>
      <c r="O622" s="27"/>
      <c r="P622" s="27"/>
      <c r="Q622" s="27"/>
      <c r="R622" s="27"/>
      <c r="S622" s="27"/>
      <c r="T622" s="27"/>
    </row>
    <row r="623" spans="4:20" x14ac:dyDescent="0.25">
      <c r="D623" s="26"/>
      <c r="E623" s="26"/>
      <c r="F623" s="29"/>
      <c r="G623" s="25"/>
      <c r="H623"/>
      <c r="I623" s="26"/>
      <c r="J623"/>
      <c r="K623"/>
      <c r="L623" s="27"/>
      <c r="M623" s="27"/>
      <c r="N623" s="27"/>
      <c r="O623" s="27"/>
      <c r="P623" s="27"/>
      <c r="Q623" s="27"/>
      <c r="R623" s="27"/>
      <c r="S623" s="27"/>
      <c r="T623" s="27"/>
    </row>
    <row r="624" spans="4:20" x14ac:dyDescent="0.25">
      <c r="D624" s="26"/>
      <c r="E624" s="26"/>
      <c r="F624" s="29"/>
      <c r="G624" s="25"/>
      <c r="H624"/>
      <c r="I624" s="26"/>
      <c r="J624"/>
      <c r="K624"/>
      <c r="L624" s="27"/>
      <c r="M624" s="27"/>
      <c r="N624" s="27"/>
      <c r="O624" s="27"/>
      <c r="P624" s="27"/>
      <c r="Q624" s="27"/>
      <c r="R624" s="27"/>
      <c r="S624" s="27"/>
      <c r="T624" s="27"/>
    </row>
    <row r="625" spans="4:20" x14ac:dyDescent="0.25">
      <c r="D625" s="26"/>
      <c r="E625" s="26"/>
      <c r="F625" s="29"/>
      <c r="G625" s="25"/>
      <c r="H625"/>
      <c r="I625" s="26"/>
      <c r="J625"/>
      <c r="K625"/>
      <c r="L625" s="27"/>
      <c r="M625" s="27"/>
      <c r="N625" s="27"/>
      <c r="O625" s="27"/>
      <c r="P625" s="27"/>
      <c r="Q625" s="27"/>
      <c r="R625" s="27"/>
      <c r="S625" s="27"/>
      <c r="T625" s="27"/>
    </row>
    <row r="626" spans="4:20" x14ac:dyDescent="0.25">
      <c r="D626" s="26"/>
      <c r="E626" s="26"/>
      <c r="F626" s="29"/>
      <c r="G626" s="25"/>
      <c r="H626"/>
      <c r="I626" s="26"/>
      <c r="J626"/>
      <c r="K626"/>
      <c r="L626" s="27"/>
      <c r="M626" s="27"/>
      <c r="N626" s="27"/>
      <c r="O626" s="27"/>
      <c r="P626" s="27"/>
      <c r="Q626" s="27"/>
      <c r="R626" s="27"/>
      <c r="S626" s="27"/>
      <c r="T626" s="27"/>
    </row>
    <row r="627" spans="4:20" x14ac:dyDescent="0.25">
      <c r="D627" s="26"/>
      <c r="E627" s="26"/>
      <c r="F627" s="29"/>
      <c r="G627" s="25"/>
      <c r="H627"/>
      <c r="I627" s="26"/>
      <c r="J627"/>
      <c r="K627"/>
      <c r="L627" s="27"/>
      <c r="M627" s="27"/>
      <c r="N627" s="27"/>
      <c r="O627" s="27"/>
      <c r="P627" s="27"/>
      <c r="Q627" s="27"/>
      <c r="R627" s="27"/>
      <c r="S627" s="27"/>
      <c r="T627" s="27"/>
    </row>
    <row r="628" spans="4:20" x14ac:dyDescent="0.25">
      <c r="D628" s="26"/>
      <c r="E628" s="26"/>
      <c r="F628" s="29"/>
      <c r="G628" s="25"/>
      <c r="H628"/>
      <c r="I628" s="26"/>
      <c r="J628"/>
      <c r="K628"/>
      <c r="L628" s="27"/>
      <c r="M628" s="27"/>
      <c r="N628" s="27"/>
      <c r="O628" s="27"/>
      <c r="P628" s="27"/>
      <c r="Q628" s="27"/>
      <c r="R628" s="27"/>
      <c r="S628" s="27"/>
      <c r="T628" s="27"/>
    </row>
    <row r="629" spans="4:20" x14ac:dyDescent="0.25">
      <c r="D629" s="26"/>
      <c r="E629" s="26"/>
      <c r="F629" s="29"/>
      <c r="G629" s="25"/>
      <c r="H629"/>
      <c r="I629" s="26"/>
      <c r="J629"/>
      <c r="K629"/>
      <c r="L629" s="27"/>
      <c r="M629" s="27"/>
      <c r="N629" s="27"/>
      <c r="O629" s="27"/>
      <c r="P629" s="27"/>
      <c r="Q629" s="27"/>
      <c r="R629" s="27"/>
      <c r="S629" s="27"/>
      <c r="T629" s="27"/>
    </row>
    <row r="630" spans="4:20" x14ac:dyDescent="0.25">
      <c r="D630" s="26"/>
      <c r="E630" s="26"/>
      <c r="F630" s="29"/>
      <c r="G630" s="25"/>
      <c r="H630"/>
      <c r="I630" s="26"/>
      <c r="J630"/>
      <c r="K630"/>
      <c r="L630" s="27"/>
      <c r="M630" s="27"/>
      <c r="N630" s="27"/>
      <c r="O630" s="27"/>
      <c r="P630" s="27"/>
      <c r="Q630" s="27"/>
      <c r="R630" s="27"/>
      <c r="S630" s="27"/>
      <c r="T630" s="27"/>
    </row>
    <row r="631" spans="4:20" x14ac:dyDescent="0.25">
      <c r="D631" s="26"/>
      <c r="E631" s="26"/>
      <c r="F631" s="29"/>
      <c r="G631" s="25"/>
      <c r="H631"/>
      <c r="I631" s="26"/>
      <c r="J631"/>
      <c r="K631"/>
      <c r="L631" s="27"/>
      <c r="M631" s="27"/>
      <c r="N631" s="27"/>
      <c r="O631" s="27"/>
      <c r="P631" s="27"/>
      <c r="Q631" s="27"/>
      <c r="R631" s="27"/>
      <c r="S631" s="27"/>
      <c r="T631" s="27"/>
    </row>
    <row r="632" spans="4:20" x14ac:dyDescent="0.25">
      <c r="D632" s="26"/>
      <c r="E632" s="26"/>
      <c r="F632" s="29"/>
      <c r="G632" s="25"/>
      <c r="H632"/>
      <c r="I632" s="26"/>
      <c r="J632"/>
      <c r="K632"/>
      <c r="L632" s="27"/>
      <c r="M632" s="27"/>
      <c r="N632" s="27"/>
      <c r="O632" s="27"/>
      <c r="P632" s="27"/>
      <c r="Q632" s="27"/>
      <c r="R632" s="27"/>
      <c r="S632" s="27"/>
      <c r="T632" s="27"/>
    </row>
    <row r="633" spans="4:20" x14ac:dyDescent="0.25">
      <c r="D633" s="26"/>
      <c r="E633" s="26"/>
      <c r="F633" s="29"/>
      <c r="G633" s="25"/>
      <c r="H633"/>
      <c r="I633" s="26"/>
      <c r="J633"/>
      <c r="K633"/>
      <c r="L633" s="27"/>
      <c r="M633" s="27"/>
      <c r="N633" s="27"/>
      <c r="O633" s="27"/>
      <c r="P633" s="27"/>
      <c r="Q633" s="27"/>
      <c r="R633" s="27"/>
      <c r="S633" s="27"/>
      <c r="T633" s="27"/>
    </row>
    <row r="634" spans="4:20" x14ac:dyDescent="0.25">
      <c r="D634" s="26"/>
      <c r="E634" s="26"/>
      <c r="F634" s="29"/>
      <c r="G634" s="25"/>
      <c r="H634"/>
      <c r="I634" s="26"/>
      <c r="J634"/>
      <c r="K634"/>
      <c r="L634" s="27"/>
      <c r="M634" s="27"/>
      <c r="N634" s="27"/>
      <c r="O634" s="27"/>
      <c r="P634" s="27"/>
      <c r="Q634" s="27"/>
      <c r="R634" s="27"/>
      <c r="S634" s="27"/>
      <c r="T634" s="27"/>
    </row>
    <row r="635" spans="4:20" x14ac:dyDescent="0.25">
      <c r="D635" s="26"/>
      <c r="E635" s="26"/>
      <c r="F635" s="29"/>
      <c r="G635" s="25"/>
      <c r="H635"/>
      <c r="I635" s="26"/>
      <c r="J635"/>
      <c r="K635"/>
      <c r="L635" s="27"/>
      <c r="M635" s="27"/>
      <c r="N635" s="27"/>
      <c r="O635" s="27"/>
      <c r="P635" s="27"/>
      <c r="Q635" s="27"/>
      <c r="R635" s="27"/>
      <c r="S635" s="27"/>
      <c r="T635" s="27"/>
    </row>
    <row r="636" spans="4:20" x14ac:dyDescent="0.25">
      <c r="D636" s="26"/>
      <c r="E636" s="26"/>
      <c r="F636" s="29"/>
      <c r="G636" s="25"/>
      <c r="H636"/>
      <c r="I636" s="26"/>
      <c r="J636"/>
      <c r="K636"/>
      <c r="L636" s="27"/>
      <c r="M636" s="27"/>
      <c r="N636" s="27"/>
      <c r="O636" s="27"/>
      <c r="P636" s="27"/>
      <c r="Q636" s="27"/>
      <c r="R636" s="27"/>
      <c r="S636" s="27"/>
      <c r="T636" s="27"/>
    </row>
    <row r="637" spans="4:20" x14ac:dyDescent="0.25">
      <c r="D637" s="26"/>
      <c r="E637" s="26"/>
      <c r="F637" s="29"/>
      <c r="G637" s="25"/>
      <c r="H637"/>
      <c r="I637" s="26"/>
      <c r="J637"/>
      <c r="K637"/>
      <c r="L637" s="27"/>
      <c r="M637" s="27"/>
      <c r="N637" s="27"/>
      <c r="O637" s="27"/>
      <c r="P637" s="27"/>
      <c r="Q637" s="27"/>
      <c r="R637" s="27"/>
      <c r="S637" s="27"/>
      <c r="T637" s="27"/>
    </row>
    <row r="638" spans="4:20" x14ac:dyDescent="0.25">
      <c r="D638" s="26"/>
      <c r="E638" s="26"/>
      <c r="F638" s="29"/>
      <c r="G638" s="25"/>
      <c r="H638"/>
      <c r="I638" s="26"/>
      <c r="J638"/>
      <c r="K638"/>
      <c r="L638" s="27"/>
      <c r="M638" s="27"/>
      <c r="N638" s="27"/>
      <c r="O638" s="27"/>
      <c r="P638" s="27"/>
      <c r="Q638" s="27"/>
      <c r="R638" s="27"/>
      <c r="S638" s="27"/>
      <c r="T638" s="27"/>
    </row>
    <row r="639" spans="4:20" x14ac:dyDescent="0.25">
      <c r="D639" s="26"/>
      <c r="E639" s="26"/>
      <c r="F639" s="29"/>
      <c r="G639" s="25"/>
      <c r="H639"/>
      <c r="I639" s="26"/>
      <c r="J639"/>
      <c r="K639"/>
      <c r="L639" s="27"/>
      <c r="M639" s="27"/>
      <c r="N639" s="27"/>
      <c r="O639" s="27"/>
      <c r="P639" s="27"/>
      <c r="Q639" s="27"/>
      <c r="R639" s="27"/>
      <c r="S639" s="27"/>
      <c r="T639" s="27"/>
    </row>
    <row r="640" spans="4:20" x14ac:dyDescent="0.25">
      <c r="D640" s="26"/>
      <c r="E640" s="26"/>
      <c r="F640" s="29"/>
      <c r="G640" s="25"/>
      <c r="H640"/>
      <c r="I640" s="26"/>
      <c r="J640"/>
      <c r="K640"/>
      <c r="L640" s="27"/>
      <c r="M640" s="27"/>
      <c r="N640" s="27"/>
      <c r="O640" s="27"/>
      <c r="P640" s="27"/>
      <c r="Q640" s="27"/>
      <c r="R640" s="27"/>
      <c r="S640" s="27"/>
      <c r="T640" s="27"/>
    </row>
    <row r="641" spans="4:20" x14ac:dyDescent="0.25">
      <c r="D641" s="26"/>
      <c r="E641" s="26"/>
      <c r="F641" s="29"/>
      <c r="G641" s="25"/>
      <c r="H641"/>
      <c r="I641" s="26"/>
      <c r="J641"/>
      <c r="K641"/>
      <c r="L641" s="27"/>
      <c r="M641" s="27"/>
      <c r="N641" s="27"/>
      <c r="O641" s="27"/>
      <c r="P641" s="27"/>
      <c r="Q641" s="27"/>
      <c r="R641" s="27"/>
      <c r="S641" s="27"/>
      <c r="T641" s="27"/>
    </row>
    <row r="642" spans="4:20" x14ac:dyDescent="0.25">
      <c r="D642" s="26"/>
      <c r="E642" s="26"/>
      <c r="F642" s="29"/>
      <c r="G642" s="25"/>
      <c r="H642"/>
      <c r="I642" s="26"/>
      <c r="J642"/>
      <c r="K642"/>
      <c r="L642" s="27"/>
      <c r="M642" s="27"/>
      <c r="N642" s="27"/>
      <c r="O642" s="27"/>
      <c r="P642" s="27"/>
      <c r="Q642" s="27"/>
      <c r="R642" s="27"/>
      <c r="S642" s="27"/>
      <c r="T642" s="27"/>
    </row>
    <row r="643" spans="4:20" x14ac:dyDescent="0.25">
      <c r="D643" s="26"/>
      <c r="E643" s="26"/>
      <c r="F643" s="29"/>
      <c r="G643" s="25"/>
      <c r="H643"/>
      <c r="I643" s="26"/>
      <c r="J643"/>
      <c r="K643"/>
      <c r="L643" s="27"/>
      <c r="M643" s="27"/>
      <c r="N643" s="27"/>
      <c r="O643" s="27"/>
      <c r="P643" s="27"/>
      <c r="Q643" s="27"/>
      <c r="R643" s="27"/>
      <c r="S643" s="27"/>
      <c r="T643" s="27"/>
    </row>
    <row r="644" spans="4:20" x14ac:dyDescent="0.25">
      <c r="D644" s="26"/>
      <c r="E644" s="26"/>
      <c r="F644" s="29"/>
      <c r="G644" s="25"/>
      <c r="H644"/>
      <c r="I644" s="26"/>
      <c r="J644"/>
      <c r="K644"/>
      <c r="L644" s="27"/>
      <c r="M644" s="27"/>
      <c r="N644" s="27"/>
      <c r="O644" s="27"/>
      <c r="P644" s="27"/>
      <c r="Q644" s="27"/>
      <c r="R644" s="27"/>
      <c r="S644" s="27"/>
      <c r="T644" s="27"/>
    </row>
    <row r="645" spans="4:20" x14ac:dyDescent="0.25">
      <c r="D645" s="26"/>
      <c r="E645" s="26"/>
      <c r="F645" s="29"/>
      <c r="G645" s="25"/>
      <c r="H645"/>
      <c r="I645" s="26"/>
      <c r="J645"/>
      <c r="K645"/>
      <c r="L645" s="27"/>
      <c r="M645" s="27"/>
      <c r="N645" s="27"/>
      <c r="O645" s="27"/>
      <c r="P645" s="27"/>
      <c r="Q645" s="27"/>
      <c r="R645" s="27"/>
      <c r="S645" s="27"/>
      <c r="T645" s="27"/>
    </row>
    <row r="646" spans="4:20" x14ac:dyDescent="0.25">
      <c r="D646" s="26"/>
      <c r="E646" s="26"/>
      <c r="F646" s="29"/>
      <c r="G646" s="25"/>
      <c r="H646"/>
      <c r="I646" s="26"/>
      <c r="J646"/>
      <c r="K646"/>
      <c r="L646" s="27"/>
      <c r="M646" s="27"/>
      <c r="N646" s="27"/>
      <c r="O646" s="27"/>
      <c r="P646" s="27"/>
      <c r="Q646" s="27"/>
      <c r="R646" s="27"/>
      <c r="S646" s="27"/>
      <c r="T646" s="27"/>
    </row>
    <row r="647" spans="4:20" x14ac:dyDescent="0.25">
      <c r="D647" s="26"/>
      <c r="E647" s="26"/>
      <c r="F647" s="29"/>
      <c r="G647" s="25"/>
      <c r="H647"/>
      <c r="I647" s="26"/>
      <c r="J647"/>
      <c r="K647"/>
      <c r="L647" s="27"/>
      <c r="M647" s="27"/>
      <c r="N647" s="27"/>
      <c r="O647" s="27"/>
      <c r="P647" s="27"/>
      <c r="Q647" s="27"/>
      <c r="R647" s="27"/>
      <c r="S647" s="27"/>
      <c r="T647" s="27"/>
    </row>
    <row r="648" spans="4:20" x14ac:dyDescent="0.25">
      <c r="D648" s="26"/>
      <c r="E648" s="26"/>
      <c r="F648" s="29"/>
      <c r="G648" s="25"/>
      <c r="H648"/>
      <c r="I648" s="26"/>
      <c r="J648"/>
      <c r="K648"/>
      <c r="L648" s="27"/>
      <c r="M648" s="27"/>
      <c r="N648" s="27"/>
      <c r="O648" s="27"/>
      <c r="P648" s="27"/>
      <c r="Q648" s="27"/>
      <c r="R648" s="27"/>
      <c r="S648" s="27"/>
      <c r="T648" s="27"/>
    </row>
    <row r="649" spans="4:20" x14ac:dyDescent="0.25">
      <c r="D649" s="26"/>
      <c r="E649" s="26"/>
      <c r="F649" s="29"/>
      <c r="G649" s="25"/>
      <c r="H649"/>
      <c r="I649" s="26"/>
      <c r="J649"/>
      <c r="K649"/>
      <c r="L649" s="27"/>
      <c r="M649" s="27"/>
      <c r="N649" s="27"/>
      <c r="O649" s="27"/>
      <c r="P649" s="27"/>
      <c r="Q649" s="27"/>
      <c r="R649" s="27"/>
      <c r="S649" s="27"/>
      <c r="T649" s="27"/>
    </row>
    <row r="650" spans="4:20" x14ac:dyDescent="0.25">
      <c r="D650" s="26"/>
      <c r="E650" s="26"/>
      <c r="F650" s="29"/>
      <c r="G650" s="25"/>
      <c r="H650"/>
      <c r="I650" s="26"/>
      <c r="J650"/>
      <c r="K650"/>
      <c r="L650" s="27"/>
      <c r="M650" s="27"/>
      <c r="N650" s="27"/>
      <c r="O650" s="27"/>
      <c r="P650" s="27"/>
      <c r="Q650" s="27"/>
      <c r="R650" s="27"/>
      <c r="S650" s="27"/>
      <c r="T650" s="27"/>
    </row>
    <row r="651" spans="4:20" x14ac:dyDescent="0.25">
      <c r="D651" s="26"/>
      <c r="E651" s="26"/>
      <c r="F651" s="29"/>
      <c r="G651" s="25"/>
      <c r="H651"/>
      <c r="I651" s="26"/>
      <c r="J651"/>
      <c r="K651"/>
      <c r="L651" s="27"/>
      <c r="M651" s="27"/>
      <c r="N651" s="27"/>
      <c r="O651" s="27"/>
      <c r="P651" s="27"/>
      <c r="Q651" s="27"/>
      <c r="R651" s="27"/>
      <c r="S651" s="27"/>
      <c r="T651" s="27"/>
    </row>
    <row r="652" spans="4:20" x14ac:dyDescent="0.25">
      <c r="D652" s="26"/>
      <c r="E652" s="26"/>
      <c r="F652" s="29"/>
      <c r="G652" s="25"/>
      <c r="H652"/>
      <c r="I652" s="26"/>
      <c r="J652"/>
      <c r="K652"/>
      <c r="L652" s="27"/>
      <c r="M652" s="27"/>
      <c r="N652" s="27"/>
      <c r="O652" s="27"/>
      <c r="P652" s="27"/>
      <c r="Q652" s="27"/>
      <c r="R652" s="27"/>
      <c r="S652" s="27"/>
      <c r="T652" s="27"/>
    </row>
    <row r="653" spans="4:20" x14ac:dyDescent="0.25">
      <c r="D653" s="26"/>
      <c r="E653" s="26"/>
      <c r="F653" s="29"/>
      <c r="G653" s="25"/>
      <c r="H653"/>
      <c r="I653" s="26"/>
      <c r="J653"/>
      <c r="K653"/>
      <c r="L653" s="27"/>
      <c r="M653" s="27"/>
      <c r="N653" s="27"/>
      <c r="O653" s="27"/>
      <c r="P653" s="27"/>
      <c r="Q653" s="27"/>
      <c r="R653" s="27"/>
      <c r="S653" s="27"/>
      <c r="T653" s="27"/>
    </row>
    <row r="654" spans="4:20" x14ac:dyDescent="0.25">
      <c r="D654" s="26"/>
      <c r="E654" s="26"/>
      <c r="F654" s="29"/>
      <c r="G654" s="25"/>
      <c r="H654"/>
      <c r="I654" s="26"/>
      <c r="J654"/>
      <c r="K654"/>
      <c r="L654" s="27"/>
      <c r="M654" s="27"/>
      <c r="N654" s="27"/>
      <c r="O654" s="27"/>
      <c r="P654" s="27"/>
      <c r="Q654" s="27"/>
      <c r="R654" s="27"/>
      <c r="S654" s="27"/>
      <c r="T654" s="27"/>
    </row>
    <row r="655" spans="4:20" x14ac:dyDescent="0.25">
      <c r="D655" s="26"/>
      <c r="E655" s="26"/>
      <c r="F655" s="29"/>
      <c r="G655" s="25"/>
      <c r="H655"/>
      <c r="I655" s="26"/>
      <c r="J655"/>
      <c r="K655"/>
      <c r="L655" s="27"/>
      <c r="M655" s="27"/>
      <c r="N655" s="27"/>
      <c r="O655" s="27"/>
      <c r="P655" s="27"/>
      <c r="Q655" s="27"/>
      <c r="R655" s="27"/>
      <c r="S655" s="27"/>
      <c r="T655" s="27"/>
    </row>
    <row r="656" spans="4:20" x14ac:dyDescent="0.25">
      <c r="D656" s="26"/>
      <c r="E656" s="26"/>
      <c r="F656" s="29"/>
      <c r="G656" s="25"/>
      <c r="H656"/>
      <c r="I656" s="26"/>
      <c r="J656"/>
      <c r="K656"/>
      <c r="L656" s="27"/>
      <c r="M656" s="27"/>
      <c r="N656" s="27"/>
      <c r="O656" s="27"/>
      <c r="P656" s="27"/>
      <c r="Q656" s="27"/>
      <c r="R656" s="27"/>
      <c r="S656" s="27"/>
      <c r="T656" s="27"/>
    </row>
    <row r="657" spans="4:20" x14ac:dyDescent="0.25">
      <c r="D657" s="26"/>
      <c r="E657" s="26"/>
      <c r="F657" s="29"/>
      <c r="G657" s="25"/>
      <c r="H657"/>
      <c r="I657" s="26"/>
      <c r="J657"/>
      <c r="K657"/>
      <c r="L657" s="27"/>
      <c r="M657" s="27"/>
      <c r="N657" s="27"/>
      <c r="O657" s="27"/>
      <c r="P657" s="27"/>
      <c r="Q657" s="27"/>
      <c r="R657" s="27"/>
      <c r="S657" s="27"/>
      <c r="T657" s="27"/>
    </row>
    <row r="658" spans="4:20" x14ac:dyDescent="0.25">
      <c r="D658" s="26"/>
      <c r="E658" s="26"/>
      <c r="F658" s="29"/>
      <c r="G658" s="25"/>
      <c r="H658"/>
      <c r="I658" s="26"/>
      <c r="J658"/>
      <c r="K658"/>
      <c r="L658" s="27"/>
      <c r="M658" s="27"/>
      <c r="N658" s="27"/>
      <c r="O658" s="27"/>
      <c r="P658" s="27"/>
      <c r="Q658" s="27"/>
      <c r="R658" s="27"/>
      <c r="S658" s="27"/>
      <c r="T658" s="27"/>
    </row>
    <row r="659" spans="4:20" x14ac:dyDescent="0.25">
      <c r="D659" s="26"/>
      <c r="E659" s="26"/>
      <c r="F659" s="29"/>
      <c r="G659" s="25"/>
      <c r="H659"/>
      <c r="I659" s="26"/>
      <c r="J659"/>
      <c r="K659"/>
      <c r="L659" s="27"/>
      <c r="M659" s="27"/>
      <c r="N659" s="27"/>
      <c r="O659" s="27"/>
      <c r="P659" s="27"/>
      <c r="Q659" s="27"/>
      <c r="R659" s="27"/>
      <c r="S659" s="27"/>
      <c r="T659" s="27"/>
    </row>
    <row r="660" spans="4:20" x14ac:dyDescent="0.25">
      <c r="D660" s="26"/>
      <c r="E660" s="26"/>
      <c r="F660" s="29"/>
      <c r="G660" s="25"/>
      <c r="H660"/>
      <c r="I660" s="26"/>
      <c r="J660"/>
      <c r="K660"/>
      <c r="L660" s="27"/>
      <c r="M660" s="27"/>
      <c r="N660" s="27"/>
      <c r="O660" s="27"/>
      <c r="P660" s="27"/>
      <c r="Q660" s="27"/>
      <c r="R660" s="27"/>
      <c r="S660" s="27"/>
      <c r="T660" s="27"/>
    </row>
    <row r="661" spans="4:20" x14ac:dyDescent="0.25">
      <c r="D661" s="26"/>
      <c r="E661" s="26"/>
      <c r="F661" s="29"/>
      <c r="G661" s="25"/>
      <c r="H661"/>
      <c r="I661" s="26"/>
      <c r="J661"/>
      <c r="K661"/>
      <c r="L661" s="27"/>
      <c r="M661" s="27"/>
      <c r="N661" s="27"/>
      <c r="O661" s="27"/>
      <c r="P661" s="27"/>
      <c r="Q661" s="27"/>
      <c r="R661" s="27"/>
      <c r="S661" s="27"/>
      <c r="T661" s="27"/>
    </row>
    <row r="662" spans="4:20" x14ac:dyDescent="0.25">
      <c r="D662" s="26"/>
      <c r="E662" s="26"/>
      <c r="F662" s="29"/>
      <c r="G662" s="25"/>
      <c r="H662"/>
      <c r="I662" s="26"/>
      <c r="J662"/>
      <c r="K662"/>
      <c r="L662" s="27"/>
      <c r="M662" s="27"/>
      <c r="N662" s="27"/>
      <c r="O662" s="27"/>
      <c r="P662" s="27"/>
      <c r="Q662" s="27"/>
      <c r="R662" s="27"/>
      <c r="S662" s="27"/>
      <c r="T662" s="27"/>
    </row>
    <row r="663" spans="4:20" x14ac:dyDescent="0.25">
      <c r="D663" s="26"/>
      <c r="E663" s="26"/>
      <c r="F663" s="29"/>
      <c r="G663" s="25"/>
      <c r="H663"/>
      <c r="I663" s="26"/>
      <c r="J663"/>
      <c r="K663"/>
      <c r="L663" s="27"/>
      <c r="M663" s="27"/>
      <c r="N663" s="27"/>
      <c r="O663" s="27"/>
      <c r="P663" s="27"/>
      <c r="Q663" s="27"/>
      <c r="R663" s="27"/>
      <c r="S663" s="27"/>
      <c r="T663" s="27"/>
    </row>
    <row r="664" spans="4:20" x14ac:dyDescent="0.25">
      <c r="D664" s="26"/>
      <c r="E664" s="26"/>
      <c r="F664" s="29"/>
      <c r="G664" s="25"/>
      <c r="H664"/>
      <c r="I664" s="26"/>
      <c r="J664"/>
      <c r="K664"/>
      <c r="L664" s="27"/>
      <c r="M664" s="27"/>
      <c r="N664" s="27"/>
      <c r="O664" s="27"/>
      <c r="P664" s="27"/>
      <c r="Q664" s="27"/>
      <c r="R664" s="27"/>
      <c r="S664" s="27"/>
      <c r="T664" s="27"/>
    </row>
    <row r="665" spans="4:20" x14ac:dyDescent="0.25">
      <c r="D665" s="26"/>
      <c r="E665" s="26"/>
      <c r="F665" s="29"/>
      <c r="G665" s="25"/>
      <c r="H665"/>
      <c r="I665" s="26"/>
      <c r="J665"/>
      <c r="K665"/>
      <c r="L665" s="27"/>
      <c r="M665" s="27"/>
      <c r="N665" s="27"/>
      <c r="O665" s="27"/>
      <c r="P665" s="27"/>
      <c r="Q665" s="27"/>
      <c r="R665" s="27"/>
      <c r="S665" s="27"/>
      <c r="T665" s="27"/>
    </row>
    <row r="666" spans="4:20" x14ac:dyDescent="0.25">
      <c r="D666" s="26"/>
      <c r="E666" s="26"/>
      <c r="F666" s="29"/>
      <c r="G666" s="25"/>
      <c r="H666"/>
      <c r="I666" s="26"/>
      <c r="J666"/>
      <c r="K666"/>
      <c r="L666" s="27"/>
      <c r="M666" s="27"/>
      <c r="N666" s="27"/>
      <c r="O666" s="27"/>
      <c r="P666" s="27"/>
      <c r="Q666" s="27"/>
      <c r="R666" s="27"/>
      <c r="S666" s="27"/>
      <c r="T666" s="27"/>
    </row>
    <row r="667" spans="4:20" x14ac:dyDescent="0.25">
      <c r="D667" s="26"/>
      <c r="E667" s="26"/>
      <c r="F667" s="29"/>
      <c r="G667" s="25"/>
      <c r="H667"/>
      <c r="I667" s="26"/>
      <c r="J667"/>
      <c r="K667"/>
      <c r="L667" s="27"/>
      <c r="M667" s="27"/>
      <c r="N667" s="27"/>
      <c r="O667" s="27"/>
      <c r="P667" s="27"/>
      <c r="Q667" s="27"/>
      <c r="R667" s="27"/>
      <c r="S667" s="27"/>
      <c r="T667" s="27"/>
    </row>
    <row r="668" spans="4:20" x14ac:dyDescent="0.25">
      <c r="D668" s="26"/>
      <c r="E668" s="26"/>
      <c r="F668" s="29"/>
      <c r="G668" s="25"/>
      <c r="H668"/>
      <c r="I668" s="26"/>
      <c r="J668"/>
      <c r="K668"/>
      <c r="L668" s="27"/>
      <c r="M668" s="27"/>
      <c r="N668" s="27"/>
      <c r="O668" s="27"/>
      <c r="P668" s="27"/>
      <c r="Q668" s="27"/>
      <c r="R668" s="27"/>
      <c r="S668" s="27"/>
      <c r="T668" s="27"/>
    </row>
    <row r="669" spans="4:20" x14ac:dyDescent="0.25">
      <c r="D669" s="26"/>
      <c r="E669" s="26"/>
      <c r="F669" s="29"/>
      <c r="G669" s="25"/>
      <c r="H669"/>
      <c r="I669" s="26"/>
      <c r="J669"/>
      <c r="K669"/>
      <c r="L669" s="27"/>
      <c r="M669" s="27"/>
      <c r="N669" s="27"/>
      <c r="O669" s="27"/>
      <c r="P669" s="27"/>
      <c r="Q669" s="27"/>
      <c r="R669" s="27"/>
      <c r="S669" s="27"/>
      <c r="T669" s="27"/>
    </row>
    <row r="670" spans="4:20" x14ac:dyDescent="0.25">
      <c r="D670" s="26"/>
      <c r="E670" s="26"/>
      <c r="F670" s="29"/>
      <c r="G670" s="25"/>
      <c r="H670"/>
      <c r="I670" s="26"/>
      <c r="J670"/>
      <c r="K670"/>
      <c r="L670" s="27"/>
      <c r="M670" s="27"/>
      <c r="N670" s="27"/>
      <c r="O670" s="27"/>
      <c r="P670" s="27"/>
      <c r="Q670" s="27"/>
      <c r="R670" s="27"/>
      <c r="S670" s="27"/>
      <c r="T670" s="27"/>
    </row>
    <row r="671" spans="4:20" x14ac:dyDescent="0.25">
      <c r="D671" s="26"/>
      <c r="E671" s="26"/>
      <c r="F671" s="29"/>
      <c r="G671" s="25"/>
      <c r="H671"/>
      <c r="I671" s="26"/>
      <c r="J671"/>
      <c r="K671"/>
      <c r="L671" s="27"/>
      <c r="M671" s="27"/>
      <c r="N671" s="27"/>
      <c r="O671" s="27"/>
      <c r="P671" s="27"/>
      <c r="Q671" s="27"/>
      <c r="R671" s="27"/>
      <c r="S671" s="27"/>
      <c r="T671" s="27"/>
    </row>
    <row r="672" spans="4:20" x14ac:dyDescent="0.25">
      <c r="D672" s="26"/>
      <c r="E672" s="26"/>
      <c r="F672" s="29"/>
      <c r="G672" s="25"/>
      <c r="H672"/>
      <c r="I672" s="26"/>
      <c r="J672"/>
      <c r="K672"/>
      <c r="L672" s="27"/>
      <c r="M672" s="27"/>
      <c r="N672" s="27"/>
      <c r="O672" s="27"/>
      <c r="P672" s="27"/>
      <c r="Q672" s="27"/>
      <c r="R672" s="27"/>
      <c r="S672" s="27"/>
      <c r="T672" s="27"/>
    </row>
    <row r="673" spans="4:20" x14ac:dyDescent="0.25">
      <c r="D673" s="26"/>
      <c r="E673" s="26"/>
      <c r="F673" s="29"/>
      <c r="G673" s="25"/>
      <c r="H673"/>
      <c r="I673" s="26"/>
      <c r="J673"/>
      <c r="K673"/>
      <c r="L673" s="27"/>
      <c r="M673" s="27"/>
      <c r="N673" s="27"/>
      <c r="O673" s="27"/>
      <c r="P673" s="27"/>
      <c r="Q673" s="27"/>
      <c r="R673" s="27"/>
      <c r="S673" s="27"/>
      <c r="T673" s="27"/>
    </row>
    <row r="674" spans="4:20" x14ac:dyDescent="0.25">
      <c r="D674" s="26"/>
      <c r="E674" s="26"/>
      <c r="F674" s="29"/>
      <c r="G674" s="25"/>
      <c r="H674"/>
      <c r="I674" s="26"/>
      <c r="J674"/>
      <c r="K674"/>
      <c r="L674" s="27"/>
      <c r="M674" s="27"/>
      <c r="N674" s="27"/>
      <c r="O674" s="27"/>
      <c r="P674" s="27"/>
      <c r="Q674" s="27"/>
      <c r="R674" s="27"/>
      <c r="S674" s="27"/>
      <c r="T674" s="27"/>
    </row>
    <row r="675" spans="4:20" x14ac:dyDescent="0.25">
      <c r="D675" s="26"/>
      <c r="E675" s="26"/>
      <c r="F675" s="29"/>
      <c r="G675" s="25"/>
      <c r="H675"/>
      <c r="I675" s="26"/>
      <c r="J675"/>
      <c r="K675"/>
      <c r="L675" s="27"/>
      <c r="M675" s="27"/>
      <c r="N675" s="27"/>
      <c r="O675" s="27"/>
      <c r="P675" s="27"/>
      <c r="Q675" s="27"/>
      <c r="R675" s="27"/>
      <c r="S675" s="27"/>
      <c r="T675" s="27"/>
    </row>
    <row r="676" spans="4:20" x14ac:dyDescent="0.25">
      <c r="D676" s="26"/>
      <c r="E676" s="26"/>
      <c r="F676" s="29"/>
      <c r="G676" s="25"/>
      <c r="H676"/>
      <c r="I676" s="26"/>
      <c r="J676"/>
      <c r="K676"/>
      <c r="L676" s="27"/>
      <c r="M676" s="27"/>
      <c r="N676" s="27"/>
      <c r="O676" s="27"/>
      <c r="P676" s="27"/>
      <c r="Q676" s="27"/>
      <c r="R676" s="27"/>
      <c r="S676" s="27"/>
      <c r="T676" s="27"/>
    </row>
    <row r="677" spans="4:20" x14ac:dyDescent="0.25">
      <c r="D677" s="26"/>
      <c r="E677" s="26"/>
      <c r="F677" s="29"/>
      <c r="G677" s="25"/>
      <c r="H677"/>
      <c r="I677" s="26"/>
      <c r="J677"/>
      <c r="K677"/>
      <c r="L677" s="27"/>
      <c r="M677" s="27"/>
      <c r="N677" s="27"/>
      <c r="O677" s="27"/>
      <c r="P677" s="27"/>
      <c r="Q677" s="27"/>
      <c r="R677" s="27"/>
      <c r="S677" s="27"/>
      <c r="T677" s="27"/>
    </row>
    <row r="678" spans="4:20" x14ac:dyDescent="0.25">
      <c r="D678" s="26"/>
      <c r="E678" s="26"/>
      <c r="F678" s="29"/>
      <c r="G678" s="25"/>
      <c r="H678"/>
      <c r="I678" s="26"/>
      <c r="J678"/>
      <c r="K678"/>
      <c r="L678" s="27"/>
      <c r="M678" s="27"/>
      <c r="N678" s="27"/>
      <c r="O678" s="27"/>
      <c r="P678" s="27"/>
      <c r="Q678" s="27"/>
      <c r="R678" s="27"/>
      <c r="S678" s="27"/>
      <c r="T678" s="27"/>
    </row>
    <row r="679" spans="4:20" x14ac:dyDescent="0.25">
      <c r="D679" s="26"/>
      <c r="E679" s="26"/>
      <c r="F679" s="29"/>
      <c r="G679" s="25"/>
      <c r="H679"/>
      <c r="I679" s="26"/>
      <c r="J679"/>
      <c r="K679"/>
      <c r="L679" s="27"/>
      <c r="M679" s="27"/>
      <c r="N679" s="27"/>
      <c r="O679" s="27"/>
      <c r="P679" s="27"/>
      <c r="Q679" s="27"/>
      <c r="R679" s="27"/>
      <c r="S679" s="27"/>
      <c r="T679" s="27"/>
    </row>
    <row r="680" spans="4:20" x14ac:dyDescent="0.25">
      <c r="D680" s="26"/>
      <c r="E680" s="26"/>
      <c r="F680" s="29"/>
      <c r="G680" s="25"/>
      <c r="H680"/>
      <c r="I680" s="26"/>
      <c r="J680"/>
      <c r="K680"/>
      <c r="L680" s="27"/>
      <c r="M680" s="27"/>
      <c r="N680" s="27"/>
      <c r="O680" s="27"/>
      <c r="P680" s="27"/>
      <c r="Q680" s="27"/>
      <c r="R680" s="27"/>
      <c r="S680" s="27"/>
      <c r="T680" s="27"/>
    </row>
    <row r="681" spans="4:20" x14ac:dyDescent="0.25">
      <c r="D681" s="26"/>
      <c r="E681" s="26"/>
      <c r="F681" s="29"/>
      <c r="G681" s="25"/>
      <c r="H681"/>
      <c r="I681" s="26"/>
      <c r="J681"/>
      <c r="K681"/>
      <c r="L681" s="27"/>
      <c r="M681" s="27"/>
      <c r="N681" s="27"/>
      <c r="O681" s="27"/>
      <c r="P681" s="27"/>
      <c r="Q681" s="27"/>
      <c r="R681" s="27"/>
      <c r="S681" s="27"/>
      <c r="T681" s="27"/>
    </row>
    <row r="682" spans="4:20" x14ac:dyDescent="0.25">
      <c r="D682" s="26"/>
      <c r="E682" s="26"/>
      <c r="F682" s="29"/>
      <c r="G682" s="25"/>
      <c r="H682"/>
      <c r="I682" s="26"/>
      <c r="J682"/>
      <c r="K682"/>
      <c r="L682" s="27"/>
      <c r="M682" s="27"/>
      <c r="N682" s="27"/>
      <c r="O682" s="27"/>
      <c r="P682" s="27"/>
      <c r="Q682" s="27"/>
      <c r="R682" s="27"/>
      <c r="S682" s="27"/>
      <c r="T682" s="27"/>
    </row>
    <row r="683" spans="4:20" x14ac:dyDescent="0.25">
      <c r="D683" s="26"/>
      <c r="E683" s="26"/>
      <c r="F683" s="29"/>
      <c r="G683" s="25"/>
      <c r="H683"/>
      <c r="I683" s="26"/>
      <c r="J683"/>
      <c r="K683"/>
      <c r="L683" s="27"/>
      <c r="M683" s="27"/>
      <c r="N683" s="27"/>
      <c r="O683" s="27"/>
      <c r="P683" s="27"/>
      <c r="Q683" s="27"/>
      <c r="R683" s="27"/>
      <c r="S683" s="27"/>
      <c r="T683" s="27"/>
    </row>
    <row r="684" spans="4:20" x14ac:dyDescent="0.25">
      <c r="D684" s="26"/>
      <c r="E684" s="26"/>
      <c r="F684" s="29"/>
      <c r="G684" s="25"/>
      <c r="H684"/>
      <c r="I684" s="26"/>
      <c r="J684"/>
      <c r="K684"/>
      <c r="L684" s="27"/>
      <c r="M684" s="27"/>
      <c r="N684" s="27"/>
      <c r="O684" s="27"/>
      <c r="P684" s="27"/>
      <c r="Q684" s="27"/>
      <c r="R684" s="27"/>
      <c r="S684" s="27"/>
      <c r="T684" s="27"/>
    </row>
    <row r="685" spans="4:20" x14ac:dyDescent="0.25">
      <c r="D685" s="26"/>
      <c r="E685" s="26"/>
      <c r="F685" s="29"/>
      <c r="G685" s="25"/>
      <c r="H685"/>
      <c r="I685" s="26"/>
      <c r="J685"/>
      <c r="K685"/>
      <c r="L685" s="27"/>
      <c r="M685" s="27"/>
      <c r="N685" s="27"/>
      <c r="O685" s="27"/>
      <c r="P685" s="27"/>
      <c r="Q685" s="27"/>
      <c r="R685" s="27"/>
      <c r="S685" s="27"/>
      <c r="T685" s="27"/>
    </row>
    <row r="686" spans="4:20" x14ac:dyDescent="0.25">
      <c r="D686" s="26"/>
      <c r="E686" s="26"/>
      <c r="F686" s="29"/>
      <c r="G686" s="25"/>
      <c r="H686"/>
      <c r="I686" s="26"/>
      <c r="J686"/>
      <c r="K686"/>
      <c r="L686" s="27"/>
      <c r="M686" s="27"/>
      <c r="N686" s="27"/>
      <c r="O686" s="27"/>
      <c r="P686" s="27"/>
      <c r="Q686" s="27"/>
      <c r="R686" s="27"/>
      <c r="S686" s="27"/>
      <c r="T686" s="27"/>
    </row>
    <row r="687" spans="4:20" x14ac:dyDescent="0.25">
      <c r="D687" s="26"/>
      <c r="E687" s="26"/>
      <c r="F687" s="29"/>
      <c r="G687" s="25"/>
      <c r="H687"/>
      <c r="I687" s="26"/>
      <c r="J687"/>
      <c r="K687"/>
      <c r="L687" s="27"/>
      <c r="M687" s="27"/>
      <c r="N687" s="27"/>
      <c r="O687" s="27"/>
      <c r="P687" s="27"/>
      <c r="Q687" s="27"/>
      <c r="R687" s="27"/>
      <c r="S687" s="27"/>
      <c r="T687" s="27"/>
    </row>
    <row r="688" spans="4:20" x14ac:dyDescent="0.25">
      <c r="D688" s="26"/>
      <c r="E688" s="26"/>
      <c r="F688" s="29"/>
      <c r="G688" s="25"/>
      <c r="H688"/>
      <c r="I688" s="26"/>
      <c r="J688"/>
      <c r="K688"/>
      <c r="L688" s="27"/>
      <c r="M688" s="27"/>
      <c r="N688" s="27"/>
      <c r="O688" s="27"/>
      <c r="P688" s="27"/>
      <c r="Q688" s="27"/>
      <c r="R688" s="27"/>
      <c r="S688" s="27"/>
      <c r="T688" s="27"/>
    </row>
    <row r="689" spans="4:20" x14ac:dyDescent="0.25">
      <c r="D689" s="26"/>
      <c r="E689" s="26"/>
      <c r="F689" s="29"/>
      <c r="G689" s="25"/>
      <c r="H689"/>
      <c r="I689" s="26"/>
      <c r="J689"/>
      <c r="K689"/>
      <c r="L689" s="27"/>
      <c r="M689" s="27"/>
      <c r="N689" s="27"/>
      <c r="O689" s="27"/>
      <c r="P689" s="27"/>
      <c r="Q689" s="27"/>
      <c r="R689" s="27"/>
      <c r="S689" s="27"/>
      <c r="T689" s="27"/>
    </row>
    <row r="690" spans="4:20" x14ac:dyDescent="0.25">
      <c r="D690" s="26"/>
      <c r="E690" s="26"/>
      <c r="F690" s="29"/>
      <c r="G690" s="25"/>
      <c r="H690"/>
      <c r="I690" s="26"/>
      <c r="J690"/>
      <c r="K690"/>
      <c r="L690" s="27"/>
      <c r="M690" s="27"/>
      <c r="N690" s="27"/>
      <c r="O690" s="27"/>
      <c r="P690" s="27"/>
      <c r="Q690" s="27"/>
      <c r="R690" s="27"/>
      <c r="S690" s="27"/>
      <c r="T690" s="27"/>
    </row>
    <row r="691" spans="4:20" x14ac:dyDescent="0.25">
      <c r="D691" s="26"/>
      <c r="E691" s="26"/>
      <c r="F691" s="29"/>
      <c r="G691" s="25"/>
      <c r="H691"/>
      <c r="I691" s="26"/>
      <c r="J691"/>
      <c r="K691"/>
      <c r="L691" s="27"/>
      <c r="M691" s="27"/>
      <c r="N691" s="27"/>
      <c r="O691" s="27"/>
      <c r="P691" s="27"/>
      <c r="Q691" s="27"/>
      <c r="R691" s="27"/>
      <c r="S691" s="27"/>
      <c r="T691" s="27"/>
    </row>
    <row r="692" spans="4:20" x14ac:dyDescent="0.25">
      <c r="D692" s="26"/>
      <c r="E692" s="26"/>
      <c r="F692" s="29"/>
      <c r="G692" s="25"/>
      <c r="H692"/>
      <c r="I692" s="26"/>
      <c r="J692"/>
      <c r="K692"/>
      <c r="L692" s="27"/>
      <c r="M692" s="27"/>
      <c r="N692" s="27"/>
      <c r="O692" s="27"/>
      <c r="P692" s="27"/>
      <c r="Q692" s="27"/>
      <c r="R692" s="27"/>
      <c r="S692" s="27"/>
      <c r="T692" s="27"/>
    </row>
    <row r="693" spans="4:20" x14ac:dyDescent="0.25">
      <c r="D693" s="26"/>
      <c r="E693" s="26"/>
      <c r="F693" s="29"/>
      <c r="G693" s="25"/>
      <c r="H693"/>
      <c r="I693" s="26"/>
      <c r="J693"/>
      <c r="K693"/>
      <c r="L693" s="27"/>
      <c r="M693" s="27"/>
      <c r="N693" s="27"/>
      <c r="O693" s="27"/>
      <c r="P693" s="27"/>
      <c r="Q693" s="27"/>
      <c r="R693" s="27"/>
      <c r="S693" s="27"/>
      <c r="T693" s="27"/>
    </row>
    <row r="694" spans="4:20" x14ac:dyDescent="0.25">
      <c r="D694" s="26"/>
      <c r="E694" s="26"/>
      <c r="F694" s="29"/>
      <c r="G694" s="25"/>
      <c r="H694"/>
      <c r="I694" s="26"/>
      <c r="J694"/>
      <c r="K694"/>
      <c r="L694" s="27"/>
      <c r="M694" s="27"/>
      <c r="N694" s="27"/>
      <c r="O694" s="27"/>
      <c r="P694" s="27"/>
      <c r="Q694" s="27"/>
      <c r="R694" s="27"/>
      <c r="S694" s="27"/>
      <c r="T694" s="27"/>
    </row>
    <row r="695" spans="4:20" x14ac:dyDescent="0.25">
      <c r="D695" s="26"/>
      <c r="E695" s="26"/>
      <c r="F695" s="29"/>
      <c r="G695" s="25"/>
      <c r="H695"/>
      <c r="I695" s="26"/>
      <c r="J695"/>
      <c r="K695"/>
      <c r="L695" s="27"/>
      <c r="M695" s="27"/>
      <c r="N695" s="27"/>
      <c r="O695" s="27"/>
      <c r="P695" s="27"/>
      <c r="Q695" s="27"/>
      <c r="R695" s="27"/>
      <c r="S695" s="27"/>
      <c r="T695" s="27"/>
    </row>
    <row r="696" spans="4:20" x14ac:dyDescent="0.25">
      <c r="D696" s="26"/>
      <c r="E696" s="26"/>
      <c r="F696" s="29"/>
      <c r="G696" s="25"/>
      <c r="H696"/>
      <c r="I696" s="26"/>
      <c r="J696"/>
      <c r="K696"/>
      <c r="L696" s="27"/>
      <c r="M696" s="27"/>
      <c r="N696" s="27"/>
      <c r="O696" s="27"/>
      <c r="P696" s="27"/>
      <c r="Q696" s="27"/>
      <c r="R696" s="27"/>
      <c r="S696" s="27"/>
      <c r="T696" s="27"/>
    </row>
    <row r="697" spans="4:20" x14ac:dyDescent="0.25">
      <c r="D697" s="26"/>
      <c r="E697" s="26"/>
      <c r="F697" s="29"/>
      <c r="G697" s="25"/>
      <c r="H697"/>
      <c r="I697" s="26"/>
      <c r="J697"/>
      <c r="K697"/>
      <c r="L697" s="27"/>
      <c r="M697" s="27"/>
      <c r="N697" s="27"/>
      <c r="O697" s="27"/>
      <c r="P697" s="27"/>
      <c r="Q697" s="27"/>
      <c r="R697" s="27"/>
      <c r="S697" s="27"/>
      <c r="T697" s="27"/>
    </row>
    <row r="698" spans="4:20" x14ac:dyDescent="0.25">
      <c r="D698" s="26"/>
      <c r="E698" s="26"/>
      <c r="F698" s="29"/>
      <c r="G698" s="25"/>
      <c r="H698"/>
      <c r="I698" s="26"/>
      <c r="J698"/>
      <c r="K698"/>
      <c r="L698" s="27"/>
      <c r="M698" s="27"/>
      <c r="N698" s="27"/>
      <c r="O698" s="27"/>
      <c r="P698" s="27"/>
      <c r="Q698" s="27"/>
      <c r="R698" s="27"/>
      <c r="S698" s="27"/>
      <c r="T698" s="27"/>
    </row>
    <row r="699" spans="4:20" x14ac:dyDescent="0.25">
      <c r="D699" s="26"/>
      <c r="E699" s="26"/>
      <c r="F699" s="29"/>
      <c r="G699" s="25"/>
      <c r="H699"/>
      <c r="I699" s="26"/>
      <c r="J699"/>
      <c r="K699"/>
      <c r="L699" s="27"/>
      <c r="M699" s="27"/>
      <c r="N699" s="27"/>
      <c r="O699" s="27"/>
      <c r="P699" s="27"/>
      <c r="Q699" s="27"/>
      <c r="R699" s="27"/>
      <c r="S699" s="27"/>
      <c r="T699" s="27"/>
    </row>
    <row r="700" spans="4:20" x14ac:dyDescent="0.25">
      <c r="D700" s="26"/>
      <c r="E700" s="26"/>
      <c r="F700" s="29"/>
      <c r="G700" s="25"/>
      <c r="H700"/>
      <c r="I700" s="26"/>
      <c r="J700"/>
      <c r="K700"/>
      <c r="L700" s="27"/>
      <c r="M700" s="27"/>
      <c r="N700" s="27"/>
      <c r="O700" s="27"/>
      <c r="P700" s="27"/>
      <c r="Q700" s="27"/>
      <c r="R700" s="27"/>
      <c r="S700" s="27"/>
      <c r="T700" s="27"/>
    </row>
    <row r="701" spans="4:20" x14ac:dyDescent="0.25">
      <c r="D701" s="26"/>
      <c r="E701" s="26"/>
      <c r="F701" s="29"/>
      <c r="G701" s="25"/>
      <c r="H701"/>
      <c r="I701" s="26"/>
      <c r="J701"/>
      <c r="K701"/>
      <c r="L701" s="27"/>
      <c r="M701" s="27"/>
      <c r="N701" s="27"/>
      <c r="O701" s="27"/>
      <c r="P701" s="27"/>
      <c r="Q701" s="27"/>
      <c r="R701" s="27"/>
      <c r="S701" s="27"/>
      <c r="T701" s="27"/>
    </row>
    <row r="702" spans="4:20" x14ac:dyDescent="0.25">
      <c r="D702" s="26"/>
      <c r="E702" s="26"/>
      <c r="F702" s="29"/>
      <c r="G702" s="25"/>
      <c r="H702"/>
      <c r="I702" s="26"/>
      <c r="J702"/>
      <c r="K702"/>
      <c r="L702" s="27"/>
      <c r="M702" s="27"/>
      <c r="N702" s="27"/>
      <c r="O702" s="27"/>
      <c r="P702" s="27"/>
      <c r="Q702" s="27"/>
      <c r="R702" s="27"/>
      <c r="S702" s="27"/>
      <c r="T702" s="27"/>
    </row>
    <row r="703" spans="4:20" x14ac:dyDescent="0.25">
      <c r="D703" s="26"/>
      <c r="E703" s="26"/>
      <c r="F703" s="29"/>
      <c r="G703" s="25"/>
      <c r="H703"/>
      <c r="I703" s="26"/>
      <c r="J703"/>
      <c r="K703"/>
      <c r="L703" s="27"/>
      <c r="M703" s="27"/>
      <c r="N703" s="27"/>
      <c r="O703" s="27"/>
      <c r="P703" s="27"/>
      <c r="Q703" s="27"/>
      <c r="R703" s="27"/>
      <c r="S703" s="27"/>
      <c r="T703" s="27"/>
    </row>
    <row r="704" spans="4:20" x14ac:dyDescent="0.25">
      <c r="D704" s="26"/>
      <c r="E704" s="26"/>
      <c r="F704" s="29"/>
      <c r="G704" s="25"/>
      <c r="H704"/>
      <c r="I704" s="26"/>
      <c r="J704"/>
      <c r="K704"/>
      <c r="L704" s="27"/>
      <c r="M704" s="27"/>
      <c r="N704" s="27"/>
      <c r="O704" s="27"/>
      <c r="P704" s="27"/>
      <c r="Q704" s="27"/>
      <c r="R704" s="27"/>
      <c r="S704" s="27"/>
      <c r="T704" s="27"/>
    </row>
    <row r="705" spans="4:20" x14ac:dyDescent="0.25">
      <c r="D705" s="26"/>
      <c r="E705" s="26"/>
      <c r="F705" s="29"/>
      <c r="G705" s="25"/>
      <c r="H705"/>
      <c r="I705" s="26"/>
      <c r="J705"/>
      <c r="K705"/>
      <c r="L705" s="27"/>
      <c r="M705" s="27"/>
      <c r="N705" s="27"/>
      <c r="O705" s="27"/>
      <c r="P705" s="27"/>
      <c r="Q705" s="27"/>
      <c r="R705" s="27"/>
      <c r="S705" s="27"/>
      <c r="T705" s="27"/>
    </row>
    <row r="706" spans="4:20" x14ac:dyDescent="0.25">
      <c r="D706" s="26"/>
      <c r="E706" s="26"/>
      <c r="F706" s="29"/>
      <c r="G706" s="25"/>
      <c r="H706"/>
      <c r="I706" s="26"/>
      <c r="J706"/>
      <c r="K706"/>
      <c r="L706" s="27"/>
      <c r="M706" s="27"/>
      <c r="N706" s="27"/>
      <c r="O706" s="27"/>
      <c r="P706" s="27"/>
      <c r="Q706" s="27"/>
      <c r="R706" s="27"/>
      <c r="S706" s="27"/>
      <c r="T706" s="27"/>
    </row>
    <row r="707" spans="4:20" x14ac:dyDescent="0.25">
      <c r="D707" s="26"/>
      <c r="E707" s="26"/>
      <c r="F707" s="29"/>
      <c r="G707" s="25"/>
      <c r="H707"/>
      <c r="I707" s="26"/>
      <c r="J707"/>
      <c r="K707"/>
      <c r="L707" s="27"/>
      <c r="M707" s="27"/>
      <c r="N707" s="27"/>
      <c r="O707" s="27"/>
      <c r="P707" s="27"/>
      <c r="Q707" s="27"/>
      <c r="R707" s="27"/>
      <c r="S707" s="27"/>
      <c r="T707" s="27"/>
    </row>
    <row r="708" spans="4:20" x14ac:dyDescent="0.25">
      <c r="D708" s="26"/>
      <c r="E708" s="26"/>
      <c r="F708" s="29"/>
      <c r="G708" s="25"/>
      <c r="H708"/>
      <c r="I708" s="26"/>
      <c r="J708"/>
      <c r="K708"/>
      <c r="L708" s="27"/>
      <c r="M708" s="27"/>
      <c r="N708" s="27"/>
      <c r="O708" s="27"/>
      <c r="P708" s="27"/>
      <c r="Q708" s="27"/>
      <c r="R708" s="27"/>
      <c r="S708" s="27"/>
      <c r="T708" s="27"/>
    </row>
    <row r="709" spans="4:20" x14ac:dyDescent="0.25">
      <c r="D709" s="26"/>
      <c r="E709" s="26"/>
      <c r="F709" s="29"/>
      <c r="G709" s="25"/>
      <c r="H709"/>
      <c r="I709" s="26"/>
      <c r="J709"/>
      <c r="K709"/>
      <c r="L709" s="27"/>
      <c r="M709" s="27"/>
      <c r="N709" s="27"/>
      <c r="O709" s="27"/>
      <c r="P709" s="27"/>
      <c r="Q709" s="27"/>
      <c r="R709" s="27"/>
      <c r="S709" s="27"/>
      <c r="T709" s="27"/>
    </row>
    <row r="710" spans="4:20" x14ac:dyDescent="0.25">
      <c r="D710" s="26"/>
      <c r="E710" s="26"/>
      <c r="F710" s="29"/>
      <c r="G710" s="25"/>
      <c r="H710"/>
      <c r="I710" s="26"/>
      <c r="J710"/>
      <c r="K710"/>
      <c r="L710" s="27"/>
      <c r="M710" s="27"/>
      <c r="N710" s="27"/>
      <c r="O710" s="27"/>
      <c r="P710" s="27"/>
      <c r="Q710" s="27"/>
      <c r="R710" s="27"/>
      <c r="S710" s="27"/>
      <c r="T710" s="27"/>
    </row>
    <row r="711" spans="4:20" x14ac:dyDescent="0.25">
      <c r="D711" s="26"/>
      <c r="E711" s="26"/>
      <c r="F711" s="29"/>
      <c r="G711" s="25"/>
      <c r="H711"/>
      <c r="I711" s="26"/>
      <c r="J711"/>
      <c r="K711"/>
      <c r="L711" s="27"/>
      <c r="M711" s="27"/>
      <c r="N711" s="27"/>
      <c r="O711" s="27"/>
      <c r="P711" s="27"/>
      <c r="Q711" s="27"/>
      <c r="R711" s="27"/>
      <c r="S711" s="27"/>
      <c r="T711" s="27"/>
    </row>
    <row r="712" spans="4:20" x14ac:dyDescent="0.25">
      <c r="D712" s="26"/>
      <c r="E712" s="26"/>
      <c r="F712" s="29"/>
      <c r="G712" s="25"/>
      <c r="H712"/>
      <c r="I712" s="26"/>
      <c r="J712"/>
      <c r="K712"/>
      <c r="L712" s="27"/>
      <c r="M712" s="27"/>
      <c r="N712" s="27"/>
      <c r="O712" s="27"/>
      <c r="P712" s="27"/>
      <c r="Q712" s="27"/>
      <c r="R712" s="27"/>
      <c r="S712" s="27"/>
      <c r="T712" s="27"/>
    </row>
    <row r="713" spans="4:20" x14ac:dyDescent="0.25">
      <c r="D713" s="26"/>
      <c r="E713" s="26"/>
      <c r="F713" s="29"/>
      <c r="G713" s="25"/>
      <c r="H713"/>
      <c r="I713" s="26"/>
      <c r="J713"/>
      <c r="K713"/>
      <c r="L713" s="27"/>
      <c r="M713" s="27"/>
      <c r="N713" s="27"/>
      <c r="O713" s="27"/>
      <c r="P713" s="27"/>
      <c r="Q713" s="27"/>
      <c r="R713" s="27"/>
      <c r="S713" s="27"/>
      <c r="T713" s="27"/>
    </row>
    <row r="714" spans="4:20" x14ac:dyDescent="0.25">
      <c r="D714" s="26"/>
      <c r="E714" s="26"/>
      <c r="F714" s="29"/>
      <c r="G714" s="25"/>
      <c r="H714"/>
      <c r="I714" s="26"/>
      <c r="J714"/>
      <c r="K714"/>
      <c r="L714" s="27"/>
      <c r="M714" s="27"/>
      <c r="N714" s="27"/>
      <c r="O714" s="27"/>
      <c r="P714" s="27"/>
      <c r="Q714" s="27"/>
      <c r="R714" s="27"/>
      <c r="S714" s="27"/>
      <c r="T714" s="27"/>
    </row>
    <row r="715" spans="4:20" x14ac:dyDescent="0.25">
      <c r="D715" s="26"/>
      <c r="E715" s="26"/>
      <c r="F715" s="29"/>
      <c r="G715" s="25"/>
      <c r="H715"/>
      <c r="I715" s="26"/>
      <c r="J715"/>
      <c r="K715"/>
      <c r="L715" s="27"/>
      <c r="M715" s="27"/>
      <c r="N715" s="27"/>
      <c r="O715" s="27"/>
      <c r="P715" s="27"/>
      <c r="Q715" s="27"/>
      <c r="R715" s="27"/>
      <c r="S715" s="27"/>
      <c r="T715" s="27"/>
    </row>
    <row r="716" spans="4:20" x14ac:dyDescent="0.25">
      <c r="D716" s="26"/>
      <c r="E716" s="26"/>
      <c r="F716" s="29"/>
      <c r="G716" s="25"/>
      <c r="H716"/>
      <c r="I716" s="26"/>
      <c r="J716"/>
      <c r="K716"/>
      <c r="L716" s="27"/>
      <c r="M716" s="27"/>
      <c r="N716" s="27"/>
      <c r="O716" s="27"/>
      <c r="P716" s="27"/>
      <c r="Q716" s="27"/>
      <c r="R716" s="27"/>
      <c r="S716" s="27"/>
      <c r="T716" s="27"/>
    </row>
    <row r="717" spans="4:20" x14ac:dyDescent="0.25">
      <c r="D717" s="26"/>
      <c r="E717" s="26"/>
      <c r="F717" s="29"/>
      <c r="G717" s="25"/>
      <c r="H717"/>
      <c r="I717" s="26"/>
      <c r="J717"/>
      <c r="K717"/>
      <c r="L717" s="27"/>
      <c r="M717" s="27"/>
      <c r="N717" s="27"/>
      <c r="O717" s="27"/>
      <c r="P717" s="27"/>
      <c r="Q717" s="27"/>
      <c r="R717" s="27"/>
      <c r="S717" s="27"/>
      <c r="T717" s="27"/>
    </row>
    <row r="718" spans="4:20" x14ac:dyDescent="0.25">
      <c r="D718" s="26"/>
      <c r="E718" s="26"/>
      <c r="F718" s="29"/>
      <c r="G718" s="25"/>
      <c r="H718"/>
      <c r="I718" s="26"/>
      <c r="J718"/>
      <c r="K718"/>
      <c r="L718" s="27"/>
      <c r="M718" s="27"/>
      <c r="N718" s="27"/>
      <c r="O718" s="27"/>
      <c r="P718" s="27"/>
      <c r="Q718" s="27"/>
      <c r="R718" s="27"/>
      <c r="S718" s="27"/>
      <c r="T718" s="27"/>
    </row>
    <row r="719" spans="4:20" x14ac:dyDescent="0.25">
      <c r="D719" s="26"/>
      <c r="E719" s="26"/>
      <c r="F719" s="29"/>
      <c r="G719" s="25"/>
      <c r="H719"/>
      <c r="I719" s="26"/>
      <c r="J719"/>
      <c r="K719"/>
      <c r="L719" s="27"/>
      <c r="M719" s="27"/>
      <c r="N719" s="27"/>
      <c r="O719" s="27"/>
      <c r="P719" s="27"/>
      <c r="Q719" s="27"/>
      <c r="R719" s="27"/>
      <c r="S719" s="27"/>
      <c r="T719" s="27"/>
    </row>
    <row r="720" spans="4:20" x14ac:dyDescent="0.25">
      <c r="D720" s="26"/>
      <c r="E720" s="26"/>
      <c r="F720" s="29"/>
      <c r="G720" s="25"/>
      <c r="H720"/>
      <c r="I720" s="26"/>
      <c r="J720"/>
      <c r="K720"/>
      <c r="L720" s="27"/>
      <c r="M720" s="27"/>
      <c r="N720" s="27"/>
      <c r="O720" s="27"/>
      <c r="P720" s="27"/>
      <c r="Q720" s="27"/>
      <c r="R720" s="27"/>
      <c r="S720" s="27"/>
      <c r="T720" s="27"/>
    </row>
    <row r="721" spans="4:20" x14ac:dyDescent="0.25">
      <c r="D721" s="26"/>
      <c r="E721" s="26"/>
      <c r="F721" s="29"/>
      <c r="G721" s="25"/>
      <c r="H721"/>
      <c r="I721" s="26"/>
      <c r="J721"/>
      <c r="K721"/>
      <c r="L721" s="27"/>
      <c r="M721" s="27"/>
      <c r="N721" s="27"/>
      <c r="O721" s="27"/>
      <c r="P721" s="27"/>
      <c r="Q721" s="27"/>
      <c r="R721" s="27"/>
      <c r="S721" s="27"/>
      <c r="T721" s="27"/>
    </row>
    <row r="722" spans="4:20" x14ac:dyDescent="0.25">
      <c r="D722" s="26"/>
      <c r="E722" s="26"/>
      <c r="F722" s="29"/>
      <c r="G722" s="25"/>
      <c r="H722"/>
      <c r="I722" s="26"/>
      <c r="J722"/>
      <c r="K722"/>
      <c r="L722" s="27"/>
      <c r="M722" s="27"/>
      <c r="N722" s="27"/>
      <c r="O722" s="27"/>
      <c r="P722" s="27"/>
      <c r="Q722" s="27"/>
      <c r="R722" s="27"/>
      <c r="S722" s="27"/>
      <c r="T722" s="27"/>
    </row>
    <row r="723" spans="4:20" x14ac:dyDescent="0.25">
      <c r="D723" s="26"/>
      <c r="E723" s="26"/>
      <c r="F723" s="29"/>
      <c r="G723" s="25"/>
      <c r="H723"/>
      <c r="I723" s="26"/>
      <c r="J723"/>
      <c r="K723"/>
      <c r="L723" s="27"/>
      <c r="M723" s="27"/>
      <c r="N723" s="27"/>
      <c r="O723" s="27"/>
      <c r="P723" s="27"/>
      <c r="Q723" s="27"/>
      <c r="R723" s="27"/>
      <c r="S723" s="27"/>
      <c r="T723" s="27"/>
    </row>
    <row r="724" spans="4:20" x14ac:dyDescent="0.25">
      <c r="D724" s="26"/>
      <c r="E724" s="26"/>
      <c r="F724" s="29"/>
      <c r="G724" s="25"/>
      <c r="H724"/>
      <c r="I724" s="26"/>
      <c r="J724"/>
      <c r="K724"/>
      <c r="L724" s="27"/>
      <c r="M724" s="27"/>
      <c r="N724" s="27"/>
      <c r="O724" s="27"/>
      <c r="P724" s="27"/>
      <c r="Q724" s="27"/>
      <c r="R724" s="27"/>
      <c r="S724" s="27"/>
      <c r="T724" s="27"/>
    </row>
    <row r="725" spans="4:20" x14ac:dyDescent="0.25">
      <c r="D725" s="26"/>
      <c r="E725" s="26"/>
      <c r="F725" s="29"/>
      <c r="G725" s="25"/>
      <c r="H725"/>
      <c r="I725" s="26"/>
      <c r="J725"/>
      <c r="K725"/>
      <c r="L725" s="27"/>
      <c r="M725" s="27"/>
      <c r="N725" s="27"/>
      <c r="O725" s="27"/>
      <c r="P725" s="27"/>
      <c r="Q725" s="27"/>
      <c r="R725" s="27"/>
      <c r="S725" s="27"/>
      <c r="T725" s="27"/>
    </row>
    <row r="726" spans="4:20" x14ac:dyDescent="0.25">
      <c r="D726" s="26"/>
      <c r="E726" s="26"/>
      <c r="F726" s="29"/>
      <c r="G726" s="25"/>
      <c r="H726"/>
      <c r="I726" s="26"/>
      <c r="J726"/>
      <c r="K726"/>
      <c r="L726" s="27"/>
      <c r="M726" s="27"/>
      <c r="N726" s="27"/>
      <c r="O726" s="27"/>
      <c r="P726" s="27"/>
      <c r="Q726" s="27"/>
      <c r="R726" s="27"/>
      <c r="S726" s="27"/>
      <c r="T726" s="27"/>
    </row>
    <row r="727" spans="4:20" x14ac:dyDescent="0.25">
      <c r="D727" s="26"/>
      <c r="E727" s="26"/>
      <c r="F727" s="29"/>
      <c r="G727" s="25"/>
      <c r="H727"/>
      <c r="I727" s="26"/>
      <c r="J727"/>
      <c r="K727"/>
      <c r="L727" s="27"/>
      <c r="M727" s="27"/>
      <c r="N727" s="27"/>
      <c r="O727" s="27"/>
      <c r="P727" s="27"/>
      <c r="Q727" s="27"/>
      <c r="R727" s="27"/>
      <c r="S727" s="27"/>
      <c r="T727" s="27"/>
    </row>
    <row r="728" spans="4:20" x14ac:dyDescent="0.25">
      <c r="D728" s="26"/>
      <c r="E728" s="26"/>
      <c r="F728" s="29"/>
      <c r="G728" s="25"/>
      <c r="H728"/>
      <c r="I728" s="26"/>
      <c r="J728"/>
      <c r="K728"/>
      <c r="L728" s="27"/>
      <c r="M728" s="27"/>
      <c r="N728" s="27"/>
      <c r="O728" s="27"/>
      <c r="P728" s="27"/>
      <c r="Q728" s="27"/>
      <c r="R728" s="27"/>
      <c r="S728" s="27"/>
      <c r="T728" s="27"/>
    </row>
    <row r="729" spans="4:20" x14ac:dyDescent="0.25">
      <c r="D729" s="26"/>
      <c r="E729" s="26"/>
      <c r="F729" s="29"/>
      <c r="G729" s="25"/>
      <c r="H729"/>
      <c r="I729" s="26"/>
      <c r="J729"/>
      <c r="K729"/>
      <c r="L729" s="27"/>
      <c r="M729" s="27"/>
      <c r="N729" s="27"/>
      <c r="O729" s="27"/>
      <c r="P729" s="27"/>
      <c r="Q729" s="27"/>
      <c r="R729" s="27"/>
      <c r="S729" s="27"/>
      <c r="T729" s="27"/>
    </row>
    <row r="730" spans="4:20" x14ac:dyDescent="0.25">
      <c r="D730" s="26"/>
      <c r="E730" s="26"/>
      <c r="F730" s="29"/>
      <c r="G730" s="25"/>
      <c r="H730"/>
      <c r="I730" s="26"/>
      <c r="J730"/>
      <c r="K730"/>
      <c r="L730" s="27"/>
      <c r="M730" s="27"/>
      <c r="N730" s="27"/>
      <c r="O730" s="27"/>
      <c r="P730" s="27"/>
      <c r="Q730" s="27"/>
      <c r="R730" s="27"/>
      <c r="S730" s="27"/>
      <c r="T730" s="27"/>
    </row>
    <row r="731" spans="4:20" x14ac:dyDescent="0.25">
      <c r="D731" s="26"/>
      <c r="E731" s="26"/>
      <c r="F731" s="29"/>
      <c r="G731" s="25"/>
      <c r="H731"/>
      <c r="I731" s="26"/>
      <c r="J731"/>
      <c r="K731"/>
      <c r="L731" s="27"/>
      <c r="M731" s="27"/>
      <c r="N731" s="27"/>
      <c r="O731" s="27"/>
      <c r="P731" s="27"/>
      <c r="Q731" s="27"/>
      <c r="R731" s="27"/>
      <c r="S731" s="27"/>
      <c r="T731" s="27"/>
    </row>
    <row r="732" spans="4:20" x14ac:dyDescent="0.25">
      <c r="D732" s="26"/>
      <c r="E732" s="26"/>
      <c r="F732" s="29"/>
      <c r="G732" s="25"/>
      <c r="H732"/>
      <c r="I732" s="26"/>
      <c r="J732"/>
      <c r="K732"/>
      <c r="L732" s="27"/>
      <c r="M732" s="27"/>
      <c r="N732" s="27"/>
      <c r="O732" s="27"/>
      <c r="P732" s="27"/>
      <c r="Q732" s="27"/>
      <c r="R732" s="27"/>
      <c r="S732" s="27"/>
      <c r="T732" s="27"/>
    </row>
    <row r="733" spans="4:20" x14ac:dyDescent="0.25">
      <c r="D733" s="26"/>
      <c r="E733" s="26"/>
      <c r="F733" s="29"/>
      <c r="G733" s="25"/>
      <c r="H733"/>
      <c r="I733" s="26"/>
      <c r="J733"/>
      <c r="K733"/>
      <c r="L733" s="27"/>
      <c r="M733" s="27"/>
      <c r="N733" s="27"/>
      <c r="O733" s="27"/>
      <c r="P733" s="27"/>
      <c r="Q733" s="27"/>
      <c r="R733" s="27"/>
      <c r="S733" s="27"/>
      <c r="T733" s="27"/>
    </row>
    <row r="734" spans="4:20" x14ac:dyDescent="0.25">
      <c r="D734" s="26"/>
      <c r="E734" s="26"/>
      <c r="F734" s="29"/>
      <c r="G734" s="25"/>
      <c r="H734"/>
      <c r="I734" s="26"/>
      <c r="J734"/>
      <c r="K734"/>
      <c r="L734" s="27"/>
      <c r="M734" s="27"/>
      <c r="N734" s="27"/>
      <c r="O734" s="27"/>
      <c r="P734" s="27"/>
      <c r="Q734" s="27"/>
      <c r="R734" s="27"/>
      <c r="S734" s="27"/>
      <c r="T734" s="27"/>
    </row>
    <row r="735" spans="4:20" x14ac:dyDescent="0.25">
      <c r="D735" s="26"/>
      <c r="E735" s="26"/>
      <c r="F735" s="29"/>
      <c r="G735" s="25"/>
      <c r="H735"/>
      <c r="I735" s="26"/>
      <c r="J735"/>
      <c r="K735"/>
      <c r="L735" s="27"/>
      <c r="M735" s="27"/>
      <c r="N735" s="27"/>
      <c r="O735" s="27"/>
      <c r="P735" s="27"/>
      <c r="Q735" s="27"/>
      <c r="R735" s="27"/>
      <c r="S735" s="27"/>
      <c r="T735" s="27"/>
    </row>
    <row r="736" spans="4:20" x14ac:dyDescent="0.25">
      <c r="D736" s="26"/>
      <c r="E736" s="26"/>
      <c r="F736" s="29"/>
      <c r="G736" s="25"/>
      <c r="H736"/>
      <c r="I736" s="26"/>
      <c r="J736"/>
      <c r="K736"/>
      <c r="L736" s="27"/>
      <c r="M736" s="27"/>
      <c r="N736" s="27"/>
      <c r="O736" s="27"/>
      <c r="P736" s="27"/>
      <c r="Q736" s="27"/>
      <c r="R736" s="27"/>
      <c r="S736" s="27"/>
      <c r="T736" s="27"/>
    </row>
    <row r="737" spans="4:20" x14ac:dyDescent="0.25">
      <c r="D737" s="26"/>
      <c r="E737" s="26"/>
      <c r="F737" s="29"/>
      <c r="G737" s="25"/>
      <c r="H737"/>
      <c r="I737" s="26"/>
      <c r="J737"/>
      <c r="K737"/>
      <c r="L737" s="27"/>
      <c r="M737" s="27"/>
      <c r="N737" s="27"/>
      <c r="O737" s="27"/>
      <c r="P737" s="27"/>
      <c r="Q737" s="27"/>
      <c r="R737" s="27"/>
      <c r="S737" s="27"/>
      <c r="T737" s="27"/>
    </row>
    <row r="738" spans="4:20" x14ac:dyDescent="0.25">
      <c r="D738" s="26"/>
      <c r="E738" s="26"/>
      <c r="F738" s="29"/>
      <c r="G738" s="25"/>
      <c r="H738"/>
      <c r="I738" s="26"/>
      <c r="J738"/>
      <c r="K738"/>
      <c r="L738" s="27"/>
      <c r="M738" s="27"/>
      <c r="N738" s="27"/>
      <c r="O738" s="27"/>
      <c r="P738" s="27"/>
      <c r="Q738" s="27"/>
      <c r="R738" s="27"/>
      <c r="S738" s="27"/>
      <c r="T738" s="27"/>
    </row>
    <row r="739" spans="4:20" x14ac:dyDescent="0.25">
      <c r="D739" s="26"/>
      <c r="E739" s="26"/>
      <c r="F739" s="29"/>
      <c r="G739" s="25"/>
      <c r="H739"/>
      <c r="I739" s="26"/>
      <c r="J739"/>
      <c r="K739"/>
      <c r="L739" s="27"/>
      <c r="M739" s="27"/>
      <c r="N739" s="27"/>
      <c r="O739" s="27"/>
      <c r="P739" s="27"/>
      <c r="Q739" s="27"/>
      <c r="R739" s="27"/>
      <c r="S739" s="27"/>
      <c r="T739" s="27"/>
    </row>
    <row r="740" spans="4:20" x14ac:dyDescent="0.25">
      <c r="D740" s="26"/>
      <c r="E740" s="26"/>
      <c r="F740" s="29"/>
      <c r="G740" s="25"/>
      <c r="H740"/>
      <c r="I740" s="26"/>
      <c r="J740"/>
      <c r="K740"/>
      <c r="L740" s="27"/>
      <c r="M740" s="27"/>
      <c r="N740" s="27"/>
      <c r="O740" s="27"/>
      <c r="P740" s="27"/>
      <c r="Q740" s="27"/>
      <c r="R740" s="27"/>
      <c r="S740" s="27"/>
      <c r="T740" s="27"/>
    </row>
    <row r="741" spans="4:20" x14ac:dyDescent="0.25">
      <c r="D741" s="26"/>
      <c r="E741" s="26"/>
      <c r="F741" s="29"/>
      <c r="G741" s="25"/>
      <c r="H741"/>
      <c r="I741" s="26"/>
      <c r="J741"/>
      <c r="K741"/>
      <c r="L741" s="27"/>
      <c r="M741" s="27"/>
      <c r="N741" s="27"/>
      <c r="O741" s="27"/>
      <c r="P741" s="27"/>
      <c r="Q741" s="27"/>
      <c r="R741" s="27"/>
      <c r="S741" s="27"/>
      <c r="T741" s="27"/>
    </row>
    <row r="742" spans="4:20" x14ac:dyDescent="0.25">
      <c r="D742" s="26"/>
      <c r="E742" s="26"/>
      <c r="F742" s="29"/>
      <c r="G742" s="25"/>
      <c r="H742"/>
      <c r="I742" s="26"/>
      <c r="J742"/>
      <c r="K742"/>
      <c r="L742" s="27"/>
      <c r="M742" s="27"/>
      <c r="N742" s="27"/>
      <c r="O742" s="27"/>
      <c r="P742" s="27"/>
      <c r="Q742" s="27"/>
      <c r="R742" s="27"/>
      <c r="S742" s="27"/>
      <c r="T742" s="27"/>
    </row>
    <row r="743" spans="4:20" x14ac:dyDescent="0.25">
      <c r="D743" s="26"/>
      <c r="E743" s="26"/>
      <c r="F743" s="29"/>
      <c r="G743" s="25"/>
      <c r="H743"/>
      <c r="I743" s="26"/>
      <c r="J743"/>
      <c r="K743"/>
      <c r="L743" s="27"/>
      <c r="M743" s="27"/>
      <c r="N743" s="27"/>
      <c r="O743" s="27"/>
      <c r="P743" s="27"/>
      <c r="Q743" s="27"/>
      <c r="R743" s="27"/>
      <c r="S743" s="27"/>
      <c r="T743" s="27"/>
    </row>
    <row r="744" spans="4:20" x14ac:dyDescent="0.25">
      <c r="D744" s="26"/>
      <c r="E744" s="26"/>
      <c r="F744" s="29"/>
      <c r="G744" s="25"/>
      <c r="H744"/>
      <c r="I744" s="26"/>
      <c r="J744"/>
      <c r="K744"/>
      <c r="L744" s="27"/>
      <c r="M744" s="27"/>
      <c r="N744" s="27"/>
      <c r="O744" s="27"/>
      <c r="P744" s="27"/>
      <c r="Q744" s="27"/>
      <c r="R744" s="27"/>
      <c r="S744" s="27"/>
      <c r="T744" s="27"/>
    </row>
    <row r="745" spans="4:20" x14ac:dyDescent="0.25">
      <c r="D745" s="26"/>
      <c r="E745" s="26"/>
      <c r="F745" s="29"/>
      <c r="G745" s="25"/>
      <c r="H745"/>
      <c r="I745" s="26"/>
      <c r="J745"/>
      <c r="K745"/>
      <c r="L745" s="27"/>
      <c r="M745" s="27"/>
      <c r="N745" s="27"/>
      <c r="O745" s="27"/>
      <c r="P745" s="27"/>
      <c r="Q745" s="27"/>
      <c r="R745" s="27"/>
      <c r="S745" s="27"/>
      <c r="T745" s="27"/>
    </row>
    <row r="746" spans="4:20" x14ac:dyDescent="0.25">
      <c r="D746" s="26"/>
      <c r="E746" s="26"/>
      <c r="F746" s="29"/>
      <c r="G746" s="25"/>
      <c r="H746"/>
      <c r="I746" s="26"/>
      <c r="J746"/>
      <c r="K746"/>
      <c r="L746" s="27"/>
      <c r="M746" s="27"/>
      <c r="N746" s="27"/>
      <c r="O746" s="27"/>
      <c r="P746" s="27"/>
      <c r="Q746" s="27"/>
      <c r="R746" s="27"/>
      <c r="S746" s="27"/>
      <c r="T746" s="27"/>
    </row>
    <row r="747" spans="4:20" x14ac:dyDescent="0.25">
      <c r="D747" s="26"/>
      <c r="E747" s="26"/>
      <c r="F747" s="29"/>
      <c r="G747" s="25"/>
      <c r="H747"/>
      <c r="I747" s="26"/>
      <c r="J747"/>
      <c r="K747"/>
      <c r="L747" s="27"/>
      <c r="M747" s="27"/>
      <c r="N747" s="27"/>
      <c r="O747" s="27"/>
      <c r="P747" s="27"/>
      <c r="Q747" s="27"/>
      <c r="R747" s="27"/>
      <c r="S747" s="27"/>
      <c r="T747" s="27"/>
    </row>
    <row r="748" spans="4:20" x14ac:dyDescent="0.25">
      <c r="D748" s="26"/>
      <c r="E748" s="26"/>
      <c r="F748" s="29"/>
      <c r="G748" s="25"/>
      <c r="H748"/>
      <c r="I748" s="26"/>
      <c r="J748"/>
      <c r="K748"/>
      <c r="L748" s="27"/>
      <c r="M748" s="27"/>
      <c r="N748" s="27"/>
      <c r="O748" s="27"/>
      <c r="P748" s="27"/>
      <c r="Q748" s="27"/>
      <c r="R748" s="27"/>
      <c r="S748" s="27"/>
      <c r="T748" s="27"/>
    </row>
    <row r="749" spans="4:20" x14ac:dyDescent="0.25">
      <c r="D749" s="26"/>
      <c r="E749" s="26"/>
      <c r="F749" s="29"/>
      <c r="G749" s="25"/>
      <c r="H749"/>
      <c r="I749" s="26"/>
      <c r="J749"/>
      <c r="K749"/>
      <c r="L749" s="27"/>
      <c r="M749" s="27"/>
      <c r="N749" s="27"/>
      <c r="O749" s="27"/>
      <c r="P749" s="27"/>
      <c r="Q749" s="27"/>
      <c r="R749" s="27"/>
      <c r="S749" s="27"/>
      <c r="T749" s="27"/>
    </row>
    <row r="750" spans="4:20" x14ac:dyDescent="0.25">
      <c r="D750" s="26"/>
      <c r="E750" s="26"/>
      <c r="F750" s="29"/>
      <c r="G750" s="25"/>
      <c r="H750"/>
      <c r="I750" s="26"/>
      <c r="J750"/>
      <c r="K750"/>
      <c r="L750" s="27"/>
      <c r="M750" s="27"/>
      <c r="N750" s="27"/>
      <c r="O750" s="27"/>
      <c r="P750" s="27"/>
      <c r="Q750" s="27"/>
      <c r="R750" s="27"/>
      <c r="S750" s="27"/>
      <c r="T750" s="27"/>
    </row>
    <row r="751" spans="4:20" x14ac:dyDescent="0.25">
      <c r="D751" s="26"/>
      <c r="E751" s="26"/>
      <c r="F751" s="29"/>
      <c r="G751" s="25"/>
      <c r="H751"/>
      <c r="I751" s="26"/>
      <c r="J751"/>
      <c r="K751"/>
      <c r="L751" s="27"/>
      <c r="M751" s="27"/>
      <c r="N751" s="27"/>
      <c r="O751" s="27"/>
      <c r="P751" s="27"/>
      <c r="Q751" s="27"/>
      <c r="R751" s="27"/>
      <c r="S751" s="27"/>
      <c r="T751" s="27"/>
    </row>
    <row r="752" spans="4:20" x14ac:dyDescent="0.25">
      <c r="D752" s="26"/>
      <c r="E752" s="26"/>
      <c r="F752" s="29"/>
      <c r="G752" s="25"/>
      <c r="H752"/>
      <c r="I752" s="26"/>
      <c r="J752"/>
      <c r="K752"/>
      <c r="L752" s="27"/>
      <c r="M752" s="27"/>
      <c r="N752" s="27"/>
      <c r="O752" s="27"/>
      <c r="P752" s="27"/>
      <c r="Q752" s="27"/>
      <c r="R752" s="27"/>
      <c r="S752" s="27"/>
      <c r="T752" s="27"/>
    </row>
    <row r="753" spans="4:20" x14ac:dyDescent="0.25">
      <c r="D753" s="26"/>
      <c r="E753" s="26"/>
      <c r="F753" s="29"/>
      <c r="G753" s="25"/>
      <c r="H753"/>
      <c r="I753" s="26"/>
      <c r="J753"/>
      <c r="K753"/>
      <c r="L753" s="27"/>
      <c r="M753" s="27"/>
      <c r="N753" s="27"/>
      <c r="O753" s="27"/>
      <c r="P753" s="27"/>
      <c r="Q753" s="27"/>
      <c r="R753" s="27"/>
      <c r="S753" s="27"/>
      <c r="T753" s="27"/>
    </row>
    <row r="754" spans="4:20" x14ac:dyDescent="0.25">
      <c r="D754" s="26"/>
      <c r="E754" s="26"/>
      <c r="F754" s="29"/>
      <c r="G754" s="25"/>
      <c r="H754"/>
      <c r="I754" s="26"/>
      <c r="J754"/>
      <c r="K754"/>
      <c r="L754" s="27"/>
      <c r="M754" s="27"/>
      <c r="N754" s="27"/>
      <c r="O754" s="27"/>
      <c r="P754" s="27"/>
      <c r="Q754" s="27"/>
      <c r="R754" s="27"/>
      <c r="S754" s="27"/>
      <c r="T754" s="27"/>
    </row>
    <row r="755" spans="4:20" x14ac:dyDescent="0.25">
      <c r="D755" s="26"/>
      <c r="E755" s="26"/>
      <c r="F755" s="29"/>
      <c r="G755" s="25"/>
      <c r="H755"/>
      <c r="I755" s="26"/>
      <c r="J755"/>
      <c r="K755"/>
      <c r="L755" s="27"/>
      <c r="M755" s="27"/>
      <c r="N755" s="27"/>
      <c r="O755" s="27"/>
      <c r="P755" s="27"/>
      <c r="Q755" s="27"/>
      <c r="R755" s="27"/>
      <c r="S755" s="27"/>
      <c r="T755" s="27"/>
    </row>
    <row r="756" spans="4:20" x14ac:dyDescent="0.25">
      <c r="D756" s="26"/>
      <c r="E756" s="26"/>
      <c r="F756" s="29"/>
      <c r="G756" s="25"/>
      <c r="H756"/>
      <c r="I756" s="26"/>
      <c r="J756"/>
      <c r="K756"/>
      <c r="L756" s="27"/>
      <c r="M756" s="27"/>
      <c r="N756" s="27"/>
      <c r="O756" s="27"/>
      <c r="P756" s="27"/>
      <c r="Q756" s="27"/>
      <c r="R756" s="27"/>
      <c r="S756" s="27"/>
      <c r="T756" s="27"/>
    </row>
    <row r="757" spans="4:20" x14ac:dyDescent="0.25">
      <c r="D757" s="26"/>
      <c r="E757" s="26"/>
      <c r="F757" s="29"/>
      <c r="G757" s="25"/>
      <c r="H757"/>
      <c r="I757" s="26"/>
      <c r="J757"/>
      <c r="K757"/>
      <c r="L757" s="27"/>
      <c r="M757" s="27"/>
      <c r="N757" s="27"/>
      <c r="O757" s="27"/>
      <c r="P757" s="27"/>
      <c r="Q757" s="27"/>
      <c r="R757" s="27"/>
      <c r="S757" s="27"/>
      <c r="T757" s="27"/>
    </row>
    <row r="758" spans="4:20" x14ac:dyDescent="0.25">
      <c r="D758" s="26"/>
      <c r="E758" s="26"/>
      <c r="F758" s="29"/>
      <c r="G758" s="25"/>
      <c r="H758"/>
      <c r="I758" s="26"/>
      <c r="J758"/>
      <c r="K758"/>
      <c r="L758" s="27"/>
      <c r="M758" s="27"/>
      <c r="N758" s="27"/>
      <c r="O758" s="27"/>
      <c r="P758" s="27"/>
      <c r="Q758" s="27"/>
      <c r="R758" s="27"/>
      <c r="S758" s="27"/>
      <c r="T758" s="27"/>
    </row>
    <row r="759" spans="4:20" x14ac:dyDescent="0.25">
      <c r="D759" s="26"/>
      <c r="E759" s="26"/>
      <c r="F759" s="29"/>
      <c r="G759" s="25"/>
      <c r="H759"/>
      <c r="I759" s="26"/>
      <c r="J759"/>
      <c r="K759"/>
      <c r="L759" s="27"/>
      <c r="M759" s="27"/>
      <c r="N759" s="27"/>
      <c r="O759" s="27"/>
      <c r="P759" s="27"/>
      <c r="Q759" s="27"/>
      <c r="R759" s="27"/>
      <c r="S759" s="27"/>
      <c r="T759" s="27"/>
    </row>
    <row r="760" spans="4:20" x14ac:dyDescent="0.25">
      <c r="D760" s="26"/>
      <c r="E760" s="26"/>
      <c r="F760" s="29"/>
      <c r="G760" s="25"/>
      <c r="H760"/>
      <c r="I760" s="26"/>
      <c r="J760"/>
      <c r="K760"/>
      <c r="L760" s="27"/>
      <c r="M760" s="27"/>
      <c r="N760" s="27"/>
      <c r="O760" s="27"/>
      <c r="P760" s="27"/>
      <c r="Q760" s="27"/>
      <c r="R760" s="27"/>
      <c r="S760" s="27"/>
      <c r="T760" s="27"/>
    </row>
    <row r="761" spans="4:20" x14ac:dyDescent="0.25">
      <c r="D761" s="26"/>
      <c r="E761" s="26"/>
      <c r="F761" s="29"/>
      <c r="G761" s="25"/>
      <c r="H761"/>
      <c r="I761" s="26"/>
      <c r="J761"/>
      <c r="K761"/>
      <c r="L761" s="27"/>
      <c r="M761" s="27"/>
      <c r="N761" s="27"/>
      <c r="O761" s="27"/>
      <c r="P761" s="27"/>
      <c r="Q761" s="27"/>
      <c r="R761" s="27"/>
      <c r="S761" s="27"/>
      <c r="T761" s="27"/>
    </row>
    <row r="762" spans="4:20" x14ac:dyDescent="0.25">
      <c r="D762" s="26"/>
      <c r="E762" s="26"/>
      <c r="F762" s="29"/>
      <c r="G762" s="25"/>
      <c r="H762"/>
      <c r="I762" s="26"/>
      <c r="J762"/>
      <c r="K762"/>
      <c r="L762" s="27"/>
      <c r="M762" s="27"/>
      <c r="N762" s="27"/>
      <c r="O762" s="27"/>
      <c r="P762" s="27"/>
      <c r="Q762" s="27"/>
      <c r="R762" s="27"/>
      <c r="S762" s="27"/>
      <c r="T762" s="27"/>
    </row>
    <row r="763" spans="4:20" x14ac:dyDescent="0.25">
      <c r="D763" s="26"/>
      <c r="E763" s="26"/>
      <c r="F763" s="29"/>
      <c r="G763" s="25"/>
      <c r="H763"/>
      <c r="I763" s="26"/>
      <c r="J763"/>
      <c r="K763"/>
      <c r="L763" s="27"/>
      <c r="M763" s="27"/>
      <c r="N763" s="27"/>
      <c r="O763" s="27"/>
      <c r="P763" s="27"/>
      <c r="Q763" s="27"/>
      <c r="R763" s="27"/>
      <c r="S763" s="27"/>
      <c r="T763" s="27"/>
    </row>
    <row r="764" spans="4:20" x14ac:dyDescent="0.25">
      <c r="D764" s="26"/>
      <c r="E764" s="26"/>
      <c r="F764" s="29"/>
      <c r="G764" s="25"/>
      <c r="H764"/>
      <c r="I764" s="26"/>
      <c r="J764"/>
      <c r="K764"/>
      <c r="L764" s="27"/>
      <c r="M764" s="27"/>
      <c r="N764" s="27"/>
      <c r="O764" s="27"/>
      <c r="P764" s="27"/>
      <c r="Q764" s="27"/>
      <c r="R764" s="27"/>
      <c r="S764" s="27"/>
      <c r="T764" s="27"/>
    </row>
    <row r="765" spans="4:20" x14ac:dyDescent="0.25">
      <c r="D765" s="26"/>
      <c r="E765" s="26"/>
      <c r="F765" s="29"/>
      <c r="G765" s="25"/>
      <c r="H765"/>
      <c r="I765" s="26"/>
      <c r="J765"/>
      <c r="K765"/>
      <c r="L765" s="27"/>
      <c r="M765" s="27"/>
      <c r="N765" s="27"/>
      <c r="O765" s="27"/>
      <c r="P765" s="27"/>
      <c r="Q765" s="27"/>
      <c r="R765" s="27"/>
      <c r="S765" s="27"/>
      <c r="T765" s="27"/>
    </row>
    <row r="766" spans="4:20" x14ac:dyDescent="0.25">
      <c r="D766" s="26"/>
      <c r="E766" s="26"/>
      <c r="F766" s="29"/>
      <c r="G766" s="25"/>
      <c r="H766"/>
      <c r="I766" s="26"/>
      <c r="J766"/>
      <c r="K766"/>
      <c r="L766" s="27"/>
      <c r="M766" s="27"/>
      <c r="N766" s="27"/>
      <c r="O766" s="27"/>
      <c r="P766" s="27"/>
      <c r="Q766" s="27"/>
      <c r="R766" s="27"/>
      <c r="S766" s="27"/>
      <c r="T766" s="27"/>
    </row>
    <row r="767" spans="4:20" x14ac:dyDescent="0.25">
      <c r="D767" s="26"/>
      <c r="E767" s="26"/>
      <c r="F767" s="29"/>
      <c r="G767" s="25"/>
      <c r="H767"/>
      <c r="I767" s="26"/>
      <c r="J767"/>
      <c r="K767"/>
      <c r="L767" s="27"/>
      <c r="M767" s="27"/>
      <c r="N767" s="27"/>
      <c r="O767" s="27"/>
      <c r="P767" s="27"/>
      <c r="Q767" s="27"/>
      <c r="R767" s="27"/>
      <c r="S767" s="27"/>
      <c r="T767" s="27"/>
    </row>
    <row r="768" spans="4:20" x14ac:dyDescent="0.25">
      <c r="D768" s="26"/>
      <c r="E768" s="26"/>
      <c r="F768" s="29"/>
      <c r="G768" s="25"/>
      <c r="H768"/>
      <c r="I768" s="26"/>
      <c r="J768"/>
      <c r="K768"/>
      <c r="L768" s="27"/>
      <c r="M768" s="27"/>
      <c r="N768" s="27"/>
      <c r="O768" s="27"/>
      <c r="P768" s="27"/>
      <c r="Q768" s="27"/>
      <c r="R768" s="27"/>
      <c r="S768" s="27"/>
      <c r="T768" s="27"/>
    </row>
    <row r="769" spans="4:20" x14ac:dyDescent="0.25">
      <c r="D769" s="26"/>
      <c r="E769" s="26"/>
      <c r="F769" s="29"/>
      <c r="G769" s="25"/>
      <c r="H769"/>
      <c r="I769" s="26"/>
      <c r="J769"/>
      <c r="K769"/>
      <c r="L769" s="27"/>
      <c r="M769" s="27"/>
      <c r="N769" s="27"/>
      <c r="O769" s="27"/>
      <c r="P769" s="27"/>
      <c r="Q769" s="27"/>
      <c r="R769" s="27"/>
      <c r="S769" s="27"/>
      <c r="T769" s="27"/>
    </row>
    <row r="770" spans="4:20" x14ac:dyDescent="0.25">
      <c r="D770" s="26"/>
      <c r="E770" s="26"/>
      <c r="F770" s="29"/>
      <c r="G770" s="25"/>
      <c r="H770"/>
      <c r="I770" s="26"/>
      <c r="J770"/>
      <c r="K770"/>
      <c r="L770" s="27"/>
      <c r="M770" s="27"/>
      <c r="N770" s="27"/>
      <c r="O770" s="27"/>
      <c r="P770" s="27"/>
      <c r="Q770" s="27"/>
      <c r="R770" s="27"/>
      <c r="S770" s="27"/>
      <c r="T770" s="27"/>
    </row>
    <row r="771" spans="4:20" x14ac:dyDescent="0.25">
      <c r="D771" s="26"/>
      <c r="E771" s="26"/>
      <c r="F771" s="29"/>
      <c r="G771" s="25"/>
      <c r="H771"/>
      <c r="I771" s="26"/>
      <c r="J771"/>
      <c r="K771"/>
      <c r="L771" s="27"/>
      <c r="M771" s="27"/>
      <c r="N771" s="27"/>
      <c r="O771" s="27"/>
      <c r="P771" s="27"/>
      <c r="Q771" s="27"/>
      <c r="R771" s="27"/>
      <c r="S771" s="27"/>
      <c r="T771" s="27"/>
    </row>
    <row r="772" spans="4:20" x14ac:dyDescent="0.25">
      <c r="D772" s="26"/>
      <c r="E772" s="26"/>
      <c r="F772" s="29"/>
      <c r="G772" s="25"/>
      <c r="H772"/>
      <c r="I772" s="26"/>
      <c r="J772"/>
      <c r="K772"/>
      <c r="L772" s="27"/>
      <c r="M772" s="27"/>
      <c r="N772" s="27"/>
      <c r="O772" s="27"/>
      <c r="P772" s="27"/>
      <c r="Q772" s="27"/>
      <c r="R772" s="27"/>
      <c r="S772" s="27"/>
      <c r="T772" s="27"/>
    </row>
    <row r="773" spans="4:20" x14ac:dyDescent="0.25">
      <c r="D773" s="26"/>
      <c r="E773" s="26"/>
      <c r="F773" s="29"/>
      <c r="G773" s="25"/>
      <c r="H773"/>
      <c r="I773" s="26"/>
      <c r="J773"/>
      <c r="K773"/>
      <c r="L773" s="27"/>
      <c r="M773" s="27"/>
      <c r="N773" s="27"/>
      <c r="O773" s="27"/>
      <c r="P773" s="27"/>
      <c r="Q773" s="27"/>
      <c r="R773" s="27"/>
      <c r="S773" s="27"/>
      <c r="T773" s="27"/>
    </row>
    <row r="774" spans="4:20" x14ac:dyDescent="0.25">
      <c r="D774" s="26"/>
      <c r="E774" s="26"/>
      <c r="F774" s="29"/>
      <c r="G774" s="25"/>
      <c r="H774"/>
      <c r="I774" s="26"/>
      <c r="J774"/>
      <c r="K774"/>
      <c r="L774" s="27"/>
      <c r="M774" s="27"/>
      <c r="N774" s="27"/>
      <c r="O774" s="27"/>
      <c r="P774" s="27"/>
      <c r="Q774" s="27"/>
      <c r="R774" s="27"/>
      <c r="S774" s="27"/>
      <c r="T774" s="27"/>
    </row>
    <row r="775" spans="4:20" x14ac:dyDescent="0.25">
      <c r="D775" s="26"/>
      <c r="E775" s="26"/>
      <c r="F775" s="29"/>
      <c r="G775" s="25"/>
      <c r="H775"/>
      <c r="I775" s="26"/>
      <c r="J775"/>
      <c r="K775"/>
      <c r="L775" s="27"/>
      <c r="M775" s="27"/>
      <c r="N775" s="27"/>
      <c r="O775" s="27"/>
      <c r="P775" s="27"/>
      <c r="Q775" s="27"/>
      <c r="R775" s="27"/>
      <c r="S775" s="27"/>
      <c r="T775" s="27"/>
    </row>
    <row r="776" spans="4:20" x14ac:dyDescent="0.25">
      <c r="D776" s="26"/>
      <c r="E776" s="26"/>
      <c r="F776" s="29"/>
      <c r="G776" s="25"/>
      <c r="H776"/>
      <c r="I776" s="26"/>
      <c r="J776"/>
      <c r="K776"/>
      <c r="L776" s="27"/>
      <c r="M776" s="27"/>
      <c r="N776" s="27"/>
      <c r="O776" s="27"/>
      <c r="P776" s="27"/>
      <c r="Q776" s="27"/>
      <c r="R776" s="27"/>
      <c r="S776" s="27"/>
      <c r="T776" s="27"/>
    </row>
    <row r="777" spans="4:20" x14ac:dyDescent="0.25">
      <c r="D777" s="26"/>
      <c r="E777" s="26"/>
      <c r="F777" s="29"/>
      <c r="G777" s="25"/>
      <c r="H777"/>
      <c r="I777" s="26"/>
      <c r="J777"/>
      <c r="K777"/>
      <c r="L777" s="27"/>
      <c r="M777" s="27"/>
      <c r="N777" s="27"/>
      <c r="O777" s="27"/>
      <c r="P777" s="27"/>
      <c r="Q777" s="27"/>
      <c r="R777" s="27"/>
      <c r="S777" s="27"/>
      <c r="T777" s="27"/>
    </row>
    <row r="778" spans="4:20" x14ac:dyDescent="0.25">
      <c r="D778" s="26"/>
      <c r="E778" s="26"/>
      <c r="F778" s="29"/>
      <c r="G778" s="25"/>
      <c r="H778"/>
      <c r="I778" s="26"/>
      <c r="J778"/>
      <c r="K778"/>
      <c r="L778" s="27"/>
      <c r="M778" s="27"/>
      <c r="N778" s="27"/>
      <c r="O778" s="27"/>
      <c r="P778" s="27"/>
      <c r="Q778" s="27"/>
      <c r="R778" s="27"/>
      <c r="S778" s="27"/>
      <c r="T778" s="27"/>
    </row>
    <row r="779" spans="4:20" x14ac:dyDescent="0.25">
      <c r="D779" s="26"/>
      <c r="E779" s="26"/>
      <c r="F779" s="29"/>
      <c r="G779" s="25"/>
      <c r="H779"/>
      <c r="I779" s="26"/>
      <c r="J779"/>
      <c r="K779"/>
      <c r="L779" s="27"/>
      <c r="M779" s="27"/>
      <c r="N779" s="27"/>
      <c r="O779" s="27"/>
      <c r="P779" s="27"/>
      <c r="Q779" s="27"/>
      <c r="R779" s="27"/>
      <c r="S779" s="27"/>
      <c r="T779" s="27"/>
    </row>
    <row r="780" spans="4:20" x14ac:dyDescent="0.25">
      <c r="D780" s="26"/>
      <c r="E780" s="26"/>
      <c r="F780" s="29"/>
      <c r="G780" s="25"/>
      <c r="H780"/>
      <c r="I780" s="26"/>
      <c r="J780"/>
      <c r="K780"/>
      <c r="L780" s="27"/>
      <c r="M780" s="27"/>
      <c r="N780" s="27"/>
      <c r="O780" s="27"/>
      <c r="P780" s="27"/>
      <c r="Q780" s="27"/>
      <c r="R780" s="27"/>
      <c r="S780" s="27"/>
      <c r="T780" s="27"/>
    </row>
    <row r="781" spans="4:20" x14ac:dyDescent="0.25">
      <c r="D781" s="26"/>
      <c r="E781" s="26"/>
      <c r="F781" s="29"/>
      <c r="G781" s="25"/>
      <c r="H781"/>
      <c r="I781" s="26"/>
      <c r="J781"/>
      <c r="K781"/>
      <c r="L781" s="27"/>
      <c r="M781" s="27"/>
      <c r="N781" s="27"/>
      <c r="O781" s="27"/>
      <c r="P781" s="27"/>
      <c r="Q781" s="27"/>
      <c r="R781" s="27"/>
      <c r="S781" s="27"/>
      <c r="T781" s="27"/>
    </row>
    <row r="782" spans="4:20" x14ac:dyDescent="0.25">
      <c r="D782" s="26"/>
      <c r="E782" s="26"/>
      <c r="F782" s="29"/>
      <c r="G782" s="25"/>
      <c r="H782"/>
      <c r="I782" s="26"/>
      <c r="J782"/>
      <c r="K782"/>
      <c r="L782" s="27"/>
      <c r="M782" s="27"/>
      <c r="N782" s="27"/>
      <c r="O782" s="27"/>
      <c r="P782" s="27"/>
      <c r="Q782" s="27"/>
      <c r="R782" s="27"/>
      <c r="S782" s="27"/>
      <c r="T782" s="27"/>
    </row>
    <row r="783" spans="4:20" x14ac:dyDescent="0.25">
      <c r="D783" s="26"/>
      <c r="E783" s="26"/>
      <c r="F783" s="29"/>
      <c r="G783" s="25"/>
      <c r="H783"/>
      <c r="I783" s="26"/>
      <c r="J783"/>
      <c r="K783"/>
      <c r="L783" s="27"/>
      <c r="M783" s="27"/>
      <c r="N783" s="27"/>
      <c r="O783" s="27"/>
      <c r="P783" s="27"/>
      <c r="Q783" s="27"/>
      <c r="R783" s="27"/>
      <c r="S783" s="27"/>
      <c r="T783" s="27"/>
    </row>
    <row r="784" spans="4:20" x14ac:dyDescent="0.25">
      <c r="D784" s="26"/>
      <c r="E784" s="26"/>
      <c r="F784" s="29"/>
      <c r="G784" s="25"/>
      <c r="H784"/>
      <c r="I784" s="26"/>
      <c r="J784"/>
      <c r="K784"/>
      <c r="L784" s="27"/>
      <c r="M784" s="27"/>
      <c r="N784" s="27"/>
      <c r="O784" s="27"/>
      <c r="P784" s="27"/>
      <c r="Q784" s="27"/>
      <c r="R784" s="27"/>
      <c r="S784" s="27"/>
      <c r="T784" s="27"/>
    </row>
    <row r="785" spans="4:20" x14ac:dyDescent="0.25">
      <c r="D785" s="26"/>
      <c r="E785" s="26"/>
      <c r="F785" s="29"/>
      <c r="G785" s="25"/>
      <c r="H785"/>
      <c r="I785" s="26"/>
      <c r="J785"/>
      <c r="K785"/>
      <c r="L785" s="27"/>
      <c r="M785" s="27"/>
      <c r="N785" s="27"/>
      <c r="O785" s="27"/>
      <c r="P785" s="27"/>
      <c r="Q785" s="27"/>
      <c r="R785" s="27"/>
      <c r="S785" s="27"/>
      <c r="T785" s="27"/>
    </row>
    <row r="786" spans="4:20" x14ac:dyDescent="0.25">
      <c r="D786" s="26"/>
      <c r="E786" s="26"/>
      <c r="F786" s="29"/>
      <c r="G786" s="25"/>
      <c r="H786"/>
      <c r="I786" s="26"/>
      <c r="J786"/>
      <c r="K786"/>
      <c r="L786" s="27"/>
      <c r="M786" s="27"/>
      <c r="N786" s="27"/>
      <c r="O786" s="27"/>
      <c r="P786" s="27"/>
      <c r="Q786" s="27"/>
      <c r="R786" s="27"/>
      <c r="S786" s="27"/>
      <c r="T786" s="27"/>
    </row>
    <row r="787" spans="4:20" x14ac:dyDescent="0.25">
      <c r="D787" s="26"/>
      <c r="E787" s="26"/>
      <c r="F787" s="29"/>
      <c r="G787" s="25"/>
      <c r="H787"/>
      <c r="I787" s="26"/>
      <c r="J787"/>
      <c r="K787"/>
      <c r="L787" s="27"/>
      <c r="M787" s="27"/>
      <c r="N787" s="27"/>
      <c r="O787" s="27"/>
      <c r="P787" s="27"/>
      <c r="Q787" s="27"/>
      <c r="R787" s="27"/>
      <c r="S787" s="27"/>
      <c r="T787" s="27"/>
    </row>
    <row r="788" spans="4:20" x14ac:dyDescent="0.25">
      <c r="D788" s="26"/>
      <c r="E788" s="26"/>
      <c r="F788" s="29"/>
      <c r="G788" s="25"/>
      <c r="H788"/>
      <c r="I788" s="26"/>
      <c r="J788"/>
      <c r="K788"/>
      <c r="L788" s="27"/>
      <c r="M788" s="27"/>
      <c r="N788" s="27"/>
      <c r="O788" s="27"/>
      <c r="P788" s="27"/>
      <c r="Q788" s="27"/>
      <c r="R788" s="27"/>
      <c r="S788" s="27"/>
      <c r="T788" s="27"/>
    </row>
    <row r="789" spans="4:20" x14ac:dyDescent="0.25">
      <c r="D789" s="26"/>
      <c r="E789" s="26"/>
      <c r="F789" s="29"/>
      <c r="G789" s="25"/>
      <c r="H789"/>
      <c r="I789" s="26"/>
      <c r="J789"/>
      <c r="K789"/>
      <c r="L789" s="27"/>
      <c r="M789" s="27"/>
      <c r="N789" s="27"/>
      <c r="O789" s="27"/>
      <c r="P789" s="27"/>
      <c r="Q789" s="27"/>
      <c r="R789" s="27"/>
      <c r="S789" s="27"/>
      <c r="T789" s="27"/>
    </row>
    <row r="790" spans="4:20" x14ac:dyDescent="0.25">
      <c r="D790" s="26"/>
      <c r="E790" s="26"/>
      <c r="F790" s="29"/>
      <c r="G790" s="25"/>
      <c r="H790"/>
      <c r="I790" s="26"/>
      <c r="J790"/>
      <c r="K790"/>
      <c r="L790" s="27"/>
      <c r="M790" s="27"/>
      <c r="N790" s="27"/>
      <c r="O790" s="27"/>
      <c r="P790" s="27"/>
      <c r="Q790" s="27"/>
      <c r="R790" s="27"/>
      <c r="S790" s="27"/>
      <c r="T790" s="27"/>
    </row>
    <row r="791" spans="4:20" x14ac:dyDescent="0.25">
      <c r="D791" s="26"/>
      <c r="E791" s="26"/>
      <c r="F791" s="29"/>
      <c r="G791" s="25"/>
      <c r="H791"/>
      <c r="I791" s="26"/>
      <c r="J791"/>
      <c r="K791"/>
      <c r="L791" s="27"/>
      <c r="M791" s="27"/>
      <c r="N791" s="27"/>
      <c r="O791" s="27"/>
      <c r="P791" s="27"/>
      <c r="Q791" s="27"/>
      <c r="R791" s="27"/>
      <c r="S791" s="27"/>
      <c r="T791" s="27"/>
    </row>
    <row r="792" spans="4:20" x14ac:dyDescent="0.25">
      <c r="D792" s="26"/>
      <c r="E792" s="26"/>
      <c r="F792" s="29"/>
      <c r="G792" s="25"/>
      <c r="H792"/>
      <c r="I792" s="26"/>
      <c r="J792"/>
      <c r="K792"/>
      <c r="L792" s="27"/>
      <c r="M792" s="27"/>
      <c r="N792" s="27"/>
      <c r="O792" s="27"/>
      <c r="P792" s="27"/>
      <c r="Q792" s="27"/>
      <c r="R792" s="27"/>
      <c r="S792" s="27"/>
      <c r="T792" s="27"/>
    </row>
    <row r="793" spans="4:20" x14ac:dyDescent="0.25">
      <c r="D793" s="26"/>
      <c r="E793" s="26"/>
      <c r="F793" s="29"/>
      <c r="G793" s="25"/>
      <c r="H793"/>
      <c r="I793" s="26"/>
      <c r="J793"/>
      <c r="K793"/>
      <c r="L793" s="27"/>
      <c r="M793" s="27"/>
      <c r="N793" s="27"/>
      <c r="O793" s="27"/>
      <c r="P793" s="27"/>
      <c r="Q793" s="27"/>
      <c r="R793" s="27"/>
      <c r="S793" s="27"/>
      <c r="T793" s="27"/>
    </row>
    <row r="794" spans="4:20" x14ac:dyDescent="0.25">
      <c r="D794" s="26"/>
      <c r="E794" s="26"/>
      <c r="F794" s="29"/>
      <c r="G794" s="25"/>
      <c r="H794"/>
      <c r="I794" s="26"/>
      <c r="J794"/>
      <c r="K794"/>
      <c r="L794" s="27"/>
      <c r="M794" s="27"/>
      <c r="N794" s="27"/>
      <c r="O794" s="27"/>
      <c r="P794" s="27"/>
      <c r="Q794" s="27"/>
      <c r="R794" s="27"/>
      <c r="S794" s="27"/>
      <c r="T794" s="27"/>
    </row>
    <row r="795" spans="4:20" x14ac:dyDescent="0.25">
      <c r="D795" s="26"/>
      <c r="E795" s="26"/>
      <c r="F795" s="29"/>
      <c r="G795" s="25"/>
      <c r="H795"/>
      <c r="I795" s="26"/>
      <c r="J795"/>
      <c r="K795"/>
      <c r="L795" s="27"/>
      <c r="M795" s="27"/>
      <c r="N795" s="27"/>
      <c r="O795" s="27"/>
      <c r="P795" s="27"/>
      <c r="Q795" s="27"/>
      <c r="R795" s="27"/>
      <c r="S795" s="27"/>
      <c r="T795" s="27"/>
    </row>
    <row r="796" spans="4:20" x14ac:dyDescent="0.25">
      <c r="D796" s="26"/>
      <c r="E796" s="26"/>
      <c r="F796" s="29"/>
      <c r="G796" s="25"/>
      <c r="H796"/>
      <c r="I796" s="26"/>
      <c r="J796"/>
      <c r="K796"/>
      <c r="L796" s="27"/>
      <c r="M796" s="27"/>
      <c r="N796" s="27"/>
      <c r="O796" s="27"/>
      <c r="P796" s="27"/>
      <c r="Q796" s="27"/>
      <c r="R796" s="27"/>
      <c r="S796" s="27"/>
      <c r="T796" s="27"/>
    </row>
    <row r="797" spans="4:20" x14ac:dyDescent="0.25">
      <c r="D797" s="26"/>
      <c r="E797" s="26"/>
      <c r="F797" s="29"/>
      <c r="G797" s="25"/>
      <c r="H797"/>
      <c r="I797" s="26"/>
      <c r="J797"/>
      <c r="K797"/>
      <c r="L797" s="27"/>
      <c r="M797" s="27"/>
      <c r="N797" s="27"/>
      <c r="O797" s="27"/>
      <c r="P797" s="27"/>
      <c r="Q797" s="27"/>
      <c r="R797" s="27"/>
      <c r="S797" s="27"/>
      <c r="T797" s="27"/>
    </row>
    <row r="798" spans="4:20" x14ac:dyDescent="0.25">
      <c r="D798" s="26"/>
      <c r="E798" s="26"/>
      <c r="F798" s="29"/>
      <c r="G798" s="25"/>
      <c r="H798"/>
      <c r="I798" s="26"/>
      <c r="J798"/>
      <c r="K798"/>
      <c r="L798" s="27"/>
      <c r="M798" s="27"/>
      <c r="N798" s="27"/>
      <c r="O798" s="27"/>
      <c r="P798" s="27"/>
      <c r="Q798" s="27"/>
      <c r="R798" s="27"/>
      <c r="S798" s="27"/>
      <c r="T798" s="27"/>
    </row>
    <row r="799" spans="4:20" x14ac:dyDescent="0.25">
      <c r="D799" s="26"/>
      <c r="E799" s="26"/>
      <c r="F799" s="29"/>
      <c r="G799" s="25"/>
      <c r="H799"/>
      <c r="I799" s="26"/>
      <c r="J799"/>
      <c r="K799"/>
      <c r="L799" s="27"/>
      <c r="M799" s="27"/>
      <c r="N799" s="27"/>
      <c r="O799" s="27"/>
      <c r="P799" s="27"/>
      <c r="Q799" s="27"/>
      <c r="R799" s="27"/>
      <c r="S799" s="27"/>
      <c r="T799" s="27"/>
    </row>
    <row r="800" spans="4:20" x14ac:dyDescent="0.25">
      <c r="D800" s="26"/>
      <c r="E800" s="26"/>
      <c r="F800" s="29"/>
      <c r="G800" s="25"/>
      <c r="H800"/>
      <c r="I800" s="26"/>
      <c r="J800"/>
      <c r="K800"/>
      <c r="L800" s="27"/>
      <c r="M800" s="27"/>
      <c r="N800" s="27"/>
      <c r="O800" s="27"/>
      <c r="P800" s="27"/>
      <c r="Q800" s="27"/>
      <c r="R800" s="27"/>
      <c r="S800" s="27"/>
      <c r="T800" s="27"/>
    </row>
    <row r="801" spans="4:20" x14ac:dyDescent="0.25">
      <c r="D801" s="26"/>
      <c r="E801" s="26"/>
      <c r="F801" s="29"/>
      <c r="G801" s="25"/>
      <c r="H801"/>
      <c r="I801" s="26"/>
      <c r="J801"/>
      <c r="K801"/>
      <c r="L801" s="27"/>
      <c r="M801" s="27"/>
      <c r="N801" s="27"/>
      <c r="O801" s="27"/>
      <c r="P801" s="27"/>
      <c r="Q801" s="27"/>
      <c r="R801" s="27"/>
      <c r="S801" s="27"/>
      <c r="T801" s="27"/>
    </row>
    <row r="802" spans="4:20" x14ac:dyDescent="0.25">
      <c r="D802" s="26"/>
      <c r="E802" s="26"/>
      <c r="F802" s="29"/>
      <c r="G802" s="25"/>
      <c r="H802"/>
      <c r="I802" s="26"/>
      <c r="J802"/>
      <c r="K802"/>
      <c r="L802" s="27"/>
      <c r="M802" s="27"/>
      <c r="N802" s="27"/>
      <c r="O802" s="27"/>
      <c r="P802" s="27"/>
      <c r="Q802" s="27"/>
      <c r="R802" s="27"/>
      <c r="S802" s="27"/>
      <c r="T802" s="27"/>
    </row>
    <row r="803" spans="4:20" x14ac:dyDescent="0.25">
      <c r="D803" s="26"/>
      <c r="E803" s="26"/>
      <c r="F803" s="29"/>
      <c r="G803" s="25"/>
      <c r="H803"/>
      <c r="I803" s="26"/>
      <c r="J803"/>
      <c r="K803"/>
      <c r="L803" s="27"/>
      <c r="M803" s="27"/>
      <c r="N803" s="27"/>
      <c r="O803" s="27"/>
      <c r="P803" s="27"/>
      <c r="Q803" s="27"/>
      <c r="R803" s="27"/>
      <c r="S803" s="27"/>
      <c r="T803" s="27"/>
    </row>
    <row r="804" spans="4:20" x14ac:dyDescent="0.25">
      <c r="D804" s="26"/>
      <c r="E804" s="26"/>
      <c r="F804" s="29"/>
      <c r="G804" s="25"/>
      <c r="H804"/>
      <c r="I804" s="26"/>
      <c r="J804"/>
      <c r="K804"/>
      <c r="L804" s="27"/>
      <c r="M804" s="27"/>
      <c r="N804" s="27"/>
      <c r="O804" s="27"/>
      <c r="P804" s="27"/>
      <c r="Q804" s="27"/>
      <c r="R804" s="27"/>
      <c r="S804" s="27"/>
      <c r="T804" s="27"/>
    </row>
    <row r="805" spans="4:20" x14ac:dyDescent="0.25">
      <c r="D805" s="26"/>
      <c r="E805" s="26"/>
      <c r="F805" s="29"/>
      <c r="G805" s="25"/>
      <c r="H805"/>
      <c r="I805" s="26"/>
      <c r="J805"/>
      <c r="K805"/>
      <c r="L805" s="27"/>
      <c r="M805" s="27"/>
      <c r="N805" s="27"/>
      <c r="O805" s="27"/>
      <c r="P805" s="27"/>
      <c r="Q805" s="27"/>
      <c r="R805" s="27"/>
      <c r="S805" s="27"/>
      <c r="T805" s="27"/>
    </row>
    <row r="806" spans="4:20" x14ac:dyDescent="0.25">
      <c r="D806" s="26"/>
      <c r="E806" s="26"/>
      <c r="F806" s="29"/>
      <c r="G806" s="25"/>
      <c r="H806"/>
      <c r="I806" s="26"/>
      <c r="J806"/>
      <c r="K806"/>
      <c r="L806" s="27"/>
      <c r="M806" s="27"/>
      <c r="N806" s="27"/>
      <c r="O806" s="27"/>
      <c r="P806" s="27"/>
      <c r="Q806" s="27"/>
      <c r="R806" s="27"/>
      <c r="S806" s="27"/>
      <c r="T806" s="27"/>
    </row>
    <row r="807" spans="4:20" x14ac:dyDescent="0.25">
      <c r="D807" s="26"/>
      <c r="E807" s="26"/>
      <c r="F807" s="29"/>
      <c r="G807" s="25"/>
      <c r="H807"/>
      <c r="I807" s="26"/>
      <c r="J807"/>
      <c r="K807"/>
      <c r="L807" s="27"/>
      <c r="M807" s="27"/>
      <c r="N807" s="27"/>
      <c r="O807" s="27"/>
      <c r="P807" s="27"/>
      <c r="Q807" s="27"/>
      <c r="R807" s="27"/>
      <c r="S807" s="27"/>
      <c r="T807" s="27"/>
    </row>
    <row r="808" spans="4:20" x14ac:dyDescent="0.25">
      <c r="D808" s="26"/>
      <c r="E808" s="26"/>
      <c r="F808" s="29"/>
      <c r="G808" s="25"/>
      <c r="H808"/>
      <c r="I808" s="26"/>
      <c r="J808"/>
      <c r="K808"/>
      <c r="L808" s="27"/>
      <c r="M808" s="27"/>
      <c r="N808" s="27"/>
      <c r="O808" s="27"/>
      <c r="P808" s="27"/>
      <c r="Q808" s="27"/>
      <c r="R808" s="27"/>
      <c r="S808" s="27"/>
      <c r="T808" s="27"/>
    </row>
    <row r="809" spans="4:20" x14ac:dyDescent="0.25">
      <c r="D809" s="26"/>
      <c r="E809" s="26"/>
      <c r="F809" s="29"/>
      <c r="G809" s="25"/>
      <c r="H809"/>
      <c r="I809" s="26"/>
      <c r="J809"/>
      <c r="K809"/>
      <c r="L809" s="27"/>
      <c r="M809" s="27"/>
      <c r="N809" s="27"/>
      <c r="O809" s="27"/>
      <c r="P809" s="27"/>
      <c r="Q809" s="27"/>
      <c r="R809" s="27"/>
      <c r="S809" s="27"/>
      <c r="T809" s="27"/>
    </row>
    <row r="810" spans="4:20" x14ac:dyDescent="0.25">
      <c r="D810" s="26"/>
      <c r="E810" s="26"/>
      <c r="F810" s="29"/>
      <c r="G810" s="25"/>
      <c r="H810"/>
      <c r="I810" s="26"/>
      <c r="J810"/>
      <c r="K810"/>
      <c r="L810" s="27"/>
      <c r="M810" s="27"/>
      <c r="N810" s="27"/>
      <c r="O810" s="27"/>
      <c r="P810" s="27"/>
      <c r="Q810" s="27"/>
      <c r="R810" s="27"/>
      <c r="S810" s="27"/>
      <c r="T810" s="27"/>
    </row>
    <row r="811" spans="4:20" x14ac:dyDescent="0.25">
      <c r="D811" s="26"/>
      <c r="E811" s="26"/>
      <c r="F811" s="29"/>
      <c r="G811" s="25"/>
      <c r="H811"/>
      <c r="I811" s="26"/>
      <c r="J811"/>
      <c r="K811"/>
      <c r="L811" s="27"/>
      <c r="M811" s="27"/>
      <c r="N811" s="27"/>
      <c r="O811" s="27"/>
      <c r="P811" s="27"/>
      <c r="Q811" s="27"/>
      <c r="R811" s="27"/>
      <c r="S811" s="27"/>
      <c r="T811" s="27"/>
    </row>
    <row r="812" spans="4:20" x14ac:dyDescent="0.25">
      <c r="D812" s="26"/>
      <c r="E812" s="26"/>
      <c r="F812" s="29"/>
      <c r="G812" s="25"/>
      <c r="H812"/>
      <c r="I812" s="26"/>
      <c r="J812"/>
      <c r="K812"/>
      <c r="L812" s="27"/>
      <c r="M812" s="27"/>
      <c r="N812" s="27"/>
      <c r="O812" s="27"/>
      <c r="P812" s="27"/>
      <c r="Q812" s="27"/>
      <c r="R812" s="27"/>
      <c r="S812" s="27"/>
      <c r="T812" s="27"/>
    </row>
    <row r="813" spans="4:20" x14ac:dyDescent="0.25">
      <c r="D813" s="26"/>
      <c r="E813" s="26"/>
      <c r="F813" s="29"/>
      <c r="G813" s="25"/>
      <c r="H813"/>
      <c r="I813" s="26"/>
      <c r="J813"/>
      <c r="K813"/>
      <c r="L813" s="27"/>
      <c r="M813" s="27"/>
      <c r="N813" s="27"/>
      <c r="O813" s="27"/>
      <c r="P813" s="27"/>
      <c r="Q813" s="27"/>
      <c r="R813" s="27"/>
      <c r="S813" s="27"/>
      <c r="T813" s="27"/>
    </row>
    <row r="814" spans="4:20" x14ac:dyDescent="0.25">
      <c r="D814" s="26"/>
      <c r="E814" s="26"/>
      <c r="F814" s="29"/>
      <c r="G814" s="25"/>
      <c r="H814"/>
      <c r="I814" s="26"/>
      <c r="J814"/>
      <c r="K814"/>
      <c r="L814" s="27"/>
      <c r="M814" s="27"/>
      <c r="N814" s="27"/>
      <c r="O814" s="27"/>
      <c r="P814" s="27"/>
      <c r="Q814" s="27"/>
      <c r="R814" s="27"/>
      <c r="S814" s="27"/>
      <c r="T814" s="27"/>
    </row>
    <row r="815" spans="4:20" x14ac:dyDescent="0.25">
      <c r="D815" s="26"/>
      <c r="E815" s="26"/>
      <c r="F815" s="29"/>
      <c r="G815" s="25"/>
      <c r="H815"/>
      <c r="I815" s="26"/>
      <c r="J815"/>
      <c r="K815"/>
      <c r="L815" s="27"/>
      <c r="M815" s="27"/>
      <c r="N815" s="27"/>
      <c r="O815" s="27"/>
      <c r="P815" s="27"/>
      <c r="Q815" s="27"/>
      <c r="R815" s="27"/>
      <c r="S815" s="27"/>
      <c r="T815" s="27"/>
    </row>
    <row r="816" spans="4:20" x14ac:dyDescent="0.25">
      <c r="D816" s="26"/>
      <c r="E816" s="26"/>
      <c r="F816" s="29"/>
      <c r="G816" s="25"/>
      <c r="H816"/>
      <c r="I816" s="26"/>
      <c r="J816"/>
      <c r="K816"/>
      <c r="L816" s="27"/>
      <c r="M816" s="27"/>
      <c r="N816" s="27"/>
      <c r="O816" s="27"/>
      <c r="P816" s="27"/>
      <c r="Q816" s="27"/>
      <c r="R816" s="27"/>
      <c r="S816" s="27"/>
      <c r="T816" s="27"/>
    </row>
    <row r="817" spans="4:20" x14ac:dyDescent="0.25">
      <c r="D817" s="26"/>
      <c r="E817" s="26"/>
      <c r="F817" s="29"/>
      <c r="G817" s="25"/>
      <c r="H817"/>
      <c r="I817" s="26"/>
      <c r="J817"/>
      <c r="K817"/>
      <c r="L817" s="27"/>
      <c r="M817" s="27"/>
      <c r="N817" s="27"/>
      <c r="O817" s="27"/>
      <c r="P817" s="27"/>
      <c r="Q817" s="27"/>
      <c r="R817" s="27"/>
      <c r="S817" s="27"/>
      <c r="T817" s="27"/>
    </row>
    <row r="818" spans="4:20" x14ac:dyDescent="0.25">
      <c r="D818" s="26"/>
      <c r="E818" s="26"/>
      <c r="F818" s="29"/>
      <c r="G818" s="25"/>
      <c r="H818"/>
      <c r="I818" s="26"/>
      <c r="J818"/>
      <c r="K818"/>
      <c r="L818" s="27"/>
      <c r="M818" s="27"/>
      <c r="N818" s="27"/>
      <c r="O818" s="27"/>
      <c r="P818" s="27"/>
      <c r="Q818" s="27"/>
      <c r="R818" s="27"/>
      <c r="S818" s="27"/>
      <c r="T818" s="27"/>
    </row>
    <row r="819" spans="4:20" x14ac:dyDescent="0.25">
      <c r="D819" s="26"/>
      <c r="E819" s="26"/>
      <c r="F819" s="29"/>
      <c r="G819" s="25"/>
      <c r="H819"/>
      <c r="I819" s="26"/>
      <c r="J819"/>
      <c r="K819"/>
      <c r="L819" s="27"/>
      <c r="M819" s="27"/>
      <c r="N819" s="27"/>
      <c r="O819" s="27"/>
      <c r="P819" s="27"/>
      <c r="Q819" s="27"/>
      <c r="R819" s="27"/>
      <c r="S819" s="27"/>
      <c r="T819" s="27"/>
    </row>
    <row r="820" spans="4:20" x14ac:dyDescent="0.25">
      <c r="D820" s="26"/>
      <c r="E820" s="26"/>
      <c r="F820" s="29"/>
      <c r="G820" s="25"/>
      <c r="H820"/>
      <c r="I820" s="26"/>
      <c r="J820"/>
      <c r="K820"/>
      <c r="L820" s="27"/>
      <c r="M820" s="27"/>
      <c r="N820" s="27"/>
      <c r="O820" s="27"/>
      <c r="P820" s="27"/>
      <c r="Q820" s="27"/>
      <c r="R820" s="27"/>
      <c r="S820" s="27"/>
      <c r="T820" s="27"/>
    </row>
    <row r="821" spans="4:20" x14ac:dyDescent="0.25">
      <c r="D821" s="26"/>
      <c r="E821" s="26"/>
      <c r="F821" s="29"/>
      <c r="G821" s="25"/>
      <c r="H821"/>
      <c r="I821" s="26"/>
      <c r="J821"/>
      <c r="K821"/>
      <c r="L821" s="27"/>
      <c r="M821" s="27"/>
      <c r="N821" s="27"/>
      <c r="O821" s="27"/>
      <c r="P821" s="27"/>
      <c r="Q821" s="27"/>
      <c r="R821" s="27"/>
      <c r="S821" s="27"/>
      <c r="T821" s="27"/>
    </row>
    <row r="822" spans="4:20" x14ac:dyDescent="0.25">
      <c r="D822" s="26"/>
      <c r="E822" s="26"/>
      <c r="F822" s="29"/>
      <c r="G822" s="25"/>
      <c r="H822"/>
      <c r="I822" s="26"/>
      <c r="J822"/>
      <c r="K822"/>
      <c r="L822" s="27"/>
      <c r="M822" s="27"/>
      <c r="N822" s="27"/>
      <c r="O822" s="27"/>
      <c r="P822" s="27"/>
      <c r="Q822" s="27"/>
      <c r="R822" s="27"/>
      <c r="S822" s="27"/>
      <c r="T822" s="27"/>
    </row>
    <row r="823" spans="4:20" x14ac:dyDescent="0.25">
      <c r="D823" s="26"/>
      <c r="E823" s="26"/>
      <c r="F823" s="29"/>
      <c r="G823" s="25"/>
      <c r="H823"/>
      <c r="I823" s="26"/>
      <c r="J823"/>
      <c r="K823"/>
      <c r="L823" s="27"/>
      <c r="M823" s="27"/>
      <c r="N823" s="27"/>
      <c r="O823" s="27"/>
      <c r="P823" s="27"/>
      <c r="Q823" s="27"/>
      <c r="R823" s="27"/>
      <c r="S823" s="27"/>
      <c r="T823" s="27"/>
    </row>
    <row r="824" spans="4:20" x14ac:dyDescent="0.25">
      <c r="D824" s="26"/>
      <c r="E824" s="26"/>
      <c r="F824" s="29"/>
      <c r="G824" s="25"/>
      <c r="H824"/>
      <c r="I824" s="26"/>
      <c r="J824"/>
      <c r="K824"/>
      <c r="L824" s="27"/>
      <c r="M824" s="27"/>
      <c r="N824" s="27"/>
      <c r="O824" s="27"/>
      <c r="P824" s="27"/>
      <c r="Q824" s="27"/>
      <c r="R824" s="27"/>
      <c r="S824" s="27"/>
      <c r="T824" s="27"/>
    </row>
    <row r="825" spans="4:20" x14ac:dyDescent="0.25">
      <c r="D825" s="26"/>
      <c r="E825" s="26"/>
      <c r="F825" s="29"/>
      <c r="G825" s="25"/>
      <c r="H825"/>
      <c r="I825" s="26"/>
      <c r="J825"/>
      <c r="K825"/>
      <c r="L825" s="27"/>
      <c r="M825" s="27"/>
      <c r="N825" s="27"/>
      <c r="O825" s="27"/>
      <c r="P825" s="27"/>
      <c r="Q825" s="27"/>
      <c r="R825" s="27"/>
      <c r="S825" s="27"/>
      <c r="T825" s="27"/>
    </row>
    <row r="826" spans="4:20" x14ac:dyDescent="0.25">
      <c r="D826" s="26"/>
      <c r="E826" s="26"/>
      <c r="F826" s="29"/>
      <c r="G826" s="25"/>
      <c r="H826"/>
      <c r="I826" s="26"/>
      <c r="J826"/>
      <c r="K826"/>
      <c r="L826" s="27"/>
      <c r="M826" s="27"/>
      <c r="N826" s="27"/>
      <c r="O826" s="27"/>
      <c r="P826" s="27"/>
      <c r="Q826" s="27"/>
      <c r="R826" s="27"/>
      <c r="S826" s="27"/>
      <c r="T826" s="27"/>
    </row>
    <row r="827" spans="4:20" x14ac:dyDescent="0.25">
      <c r="D827" s="26"/>
      <c r="E827" s="26"/>
      <c r="F827" s="29"/>
      <c r="G827" s="25"/>
      <c r="H827"/>
      <c r="I827" s="26"/>
      <c r="J827"/>
      <c r="K827"/>
      <c r="L827" s="27"/>
      <c r="M827" s="27"/>
      <c r="N827" s="27"/>
      <c r="O827" s="27"/>
      <c r="P827" s="27"/>
      <c r="Q827" s="27"/>
      <c r="R827" s="27"/>
      <c r="S827" s="27"/>
      <c r="T827" s="27"/>
    </row>
    <row r="828" spans="4:20" x14ac:dyDescent="0.25">
      <c r="D828" s="26"/>
      <c r="E828" s="26"/>
      <c r="F828" s="29"/>
      <c r="G828" s="25"/>
      <c r="H828"/>
      <c r="I828" s="26"/>
      <c r="J828"/>
      <c r="K828"/>
      <c r="L828" s="27"/>
      <c r="M828" s="27"/>
      <c r="N828" s="27"/>
      <c r="O828" s="27"/>
      <c r="P828" s="27"/>
      <c r="Q828" s="27"/>
      <c r="R828" s="27"/>
      <c r="S828" s="27"/>
      <c r="T828" s="27"/>
    </row>
    <row r="829" spans="4:20" x14ac:dyDescent="0.25">
      <c r="D829" s="26"/>
      <c r="E829" s="26"/>
      <c r="F829" s="29"/>
      <c r="G829" s="25"/>
      <c r="H829"/>
      <c r="I829" s="26"/>
      <c r="J829"/>
      <c r="K829"/>
      <c r="L829" s="27"/>
      <c r="M829" s="27"/>
      <c r="N829" s="27"/>
      <c r="O829" s="27"/>
      <c r="P829" s="27"/>
      <c r="Q829" s="27"/>
      <c r="R829" s="27"/>
      <c r="S829" s="27"/>
      <c r="T829" s="27"/>
    </row>
    <row r="830" spans="4:20" x14ac:dyDescent="0.25">
      <c r="D830" s="26"/>
      <c r="E830" s="26"/>
      <c r="F830" s="29"/>
      <c r="G830" s="25"/>
      <c r="H830"/>
      <c r="I830" s="26"/>
      <c r="J830"/>
      <c r="K830"/>
      <c r="L830" s="27"/>
      <c r="M830" s="27"/>
      <c r="N830" s="27"/>
      <c r="O830" s="27"/>
      <c r="P830" s="27"/>
      <c r="Q830" s="27"/>
      <c r="R830" s="27"/>
      <c r="S830" s="27"/>
      <c r="T830" s="27"/>
    </row>
    <row r="831" spans="4:20" x14ac:dyDescent="0.25">
      <c r="D831" s="26"/>
      <c r="E831" s="26"/>
      <c r="F831" s="29"/>
      <c r="G831" s="25"/>
      <c r="H831"/>
      <c r="I831" s="26"/>
      <c r="J831"/>
      <c r="K831"/>
      <c r="L831" s="27"/>
      <c r="M831" s="27"/>
      <c r="N831" s="27"/>
      <c r="O831" s="27"/>
      <c r="P831" s="27"/>
      <c r="Q831" s="27"/>
      <c r="R831" s="27"/>
      <c r="S831" s="27"/>
      <c r="T831" s="27"/>
    </row>
    <row r="832" spans="4:20" x14ac:dyDescent="0.25">
      <c r="D832" s="26"/>
      <c r="E832" s="26"/>
      <c r="F832" s="29"/>
      <c r="G832" s="25"/>
      <c r="H832"/>
      <c r="I832" s="26"/>
      <c r="J832"/>
      <c r="K832"/>
      <c r="L832" s="27"/>
      <c r="M832" s="27"/>
      <c r="N832" s="27"/>
      <c r="O832" s="27"/>
      <c r="P832" s="27"/>
      <c r="Q832" s="27"/>
      <c r="R832" s="27"/>
      <c r="S832" s="27"/>
      <c r="T832" s="27"/>
    </row>
    <row r="833" spans="4:20" x14ac:dyDescent="0.25">
      <c r="D833" s="26"/>
      <c r="E833" s="26"/>
      <c r="F833" s="29"/>
      <c r="G833" s="25"/>
      <c r="H833"/>
      <c r="I833" s="26"/>
      <c r="J833"/>
      <c r="K833"/>
      <c r="L833" s="27"/>
      <c r="M833" s="27"/>
      <c r="N833" s="27"/>
      <c r="O833" s="27"/>
      <c r="P833" s="27"/>
      <c r="Q833" s="27"/>
      <c r="R833" s="27"/>
      <c r="S833" s="27"/>
      <c r="T833" s="27"/>
    </row>
    <row r="834" spans="4:20" x14ac:dyDescent="0.25">
      <c r="D834" s="26"/>
      <c r="E834" s="26"/>
      <c r="F834" s="29"/>
      <c r="G834" s="25"/>
      <c r="H834"/>
      <c r="I834" s="26"/>
      <c r="J834"/>
      <c r="K834"/>
      <c r="L834" s="27"/>
      <c r="M834" s="27"/>
      <c r="N834" s="27"/>
      <c r="O834" s="27"/>
      <c r="P834" s="27"/>
      <c r="Q834" s="27"/>
      <c r="R834" s="27"/>
      <c r="S834" s="27"/>
      <c r="T834" s="27"/>
    </row>
    <row r="835" spans="4:20" x14ac:dyDescent="0.25">
      <c r="D835" s="26"/>
      <c r="E835" s="26"/>
      <c r="F835" s="29"/>
      <c r="G835" s="25"/>
      <c r="H835"/>
      <c r="I835" s="26"/>
      <c r="J835"/>
      <c r="K835"/>
      <c r="L835" s="27"/>
      <c r="M835" s="27"/>
      <c r="N835" s="27"/>
      <c r="O835" s="27"/>
      <c r="P835" s="27"/>
      <c r="Q835" s="27"/>
      <c r="R835" s="27"/>
      <c r="S835" s="27"/>
      <c r="T835" s="27"/>
    </row>
    <row r="836" spans="4:20" x14ac:dyDescent="0.25">
      <c r="D836" s="26"/>
      <c r="E836" s="26"/>
      <c r="F836" s="29"/>
      <c r="G836" s="25"/>
      <c r="H836"/>
      <c r="I836" s="26"/>
      <c r="J836"/>
      <c r="K836"/>
      <c r="L836" s="27"/>
      <c r="M836" s="27"/>
      <c r="N836" s="27"/>
      <c r="O836" s="27"/>
      <c r="P836" s="27"/>
      <c r="Q836" s="27"/>
      <c r="R836" s="27"/>
      <c r="S836" s="27"/>
      <c r="T836" s="27"/>
    </row>
    <row r="837" spans="4:20" x14ac:dyDescent="0.25">
      <c r="D837" s="26"/>
      <c r="E837" s="26"/>
      <c r="F837" s="29"/>
      <c r="G837" s="25"/>
      <c r="H837"/>
      <c r="I837" s="26"/>
      <c r="J837"/>
      <c r="K837"/>
      <c r="L837" s="27"/>
      <c r="M837" s="27"/>
      <c r="N837" s="27"/>
      <c r="O837" s="27"/>
      <c r="P837" s="27"/>
      <c r="Q837" s="27"/>
      <c r="R837" s="27"/>
      <c r="S837" s="27"/>
      <c r="T837" s="27"/>
    </row>
    <row r="838" spans="4:20" x14ac:dyDescent="0.25">
      <c r="D838" s="26"/>
      <c r="E838" s="26"/>
      <c r="F838" s="29"/>
      <c r="G838" s="25"/>
      <c r="H838"/>
      <c r="I838" s="26"/>
      <c r="J838"/>
      <c r="K838"/>
      <c r="L838" s="27"/>
      <c r="M838" s="27"/>
      <c r="N838" s="27"/>
      <c r="O838" s="27"/>
      <c r="P838" s="27"/>
      <c r="Q838" s="27"/>
      <c r="R838" s="27"/>
      <c r="S838" s="27"/>
      <c r="T838" s="27"/>
    </row>
    <row r="839" spans="4:20" x14ac:dyDescent="0.25">
      <c r="D839" s="26"/>
      <c r="E839" s="26"/>
      <c r="F839" s="29"/>
      <c r="G839" s="25"/>
      <c r="H839"/>
      <c r="I839" s="26"/>
      <c r="J839"/>
      <c r="K839"/>
      <c r="L839" s="27"/>
      <c r="M839" s="27"/>
      <c r="N839" s="27"/>
      <c r="O839" s="27"/>
      <c r="P839" s="27"/>
      <c r="Q839" s="27"/>
      <c r="R839" s="27"/>
      <c r="S839" s="27"/>
      <c r="T839" s="27"/>
    </row>
    <row r="840" spans="4:20" x14ac:dyDescent="0.25">
      <c r="D840" s="26"/>
      <c r="E840" s="26"/>
      <c r="F840" s="29"/>
      <c r="G840" s="25"/>
      <c r="H840"/>
      <c r="I840" s="26"/>
      <c r="J840"/>
      <c r="K840"/>
      <c r="L840" s="27"/>
      <c r="M840" s="27"/>
      <c r="N840" s="27"/>
      <c r="O840" s="27"/>
      <c r="P840" s="27"/>
      <c r="Q840" s="27"/>
      <c r="R840" s="27"/>
      <c r="S840" s="27"/>
      <c r="T840" s="27"/>
    </row>
    <row r="841" spans="4:20" x14ac:dyDescent="0.25">
      <c r="D841" s="26"/>
      <c r="E841" s="26"/>
      <c r="F841" s="29"/>
      <c r="G841" s="25"/>
      <c r="H841"/>
      <c r="I841" s="26"/>
      <c r="J841"/>
      <c r="K841"/>
      <c r="L841" s="27"/>
      <c r="M841" s="27"/>
      <c r="N841" s="27"/>
      <c r="O841" s="27"/>
      <c r="P841" s="27"/>
      <c r="Q841" s="27"/>
      <c r="R841" s="27"/>
      <c r="S841" s="27"/>
      <c r="T841" s="27"/>
    </row>
    <row r="842" spans="4:20" x14ac:dyDescent="0.25">
      <c r="D842" s="26"/>
      <c r="E842" s="26"/>
      <c r="F842" s="29"/>
      <c r="G842" s="25"/>
      <c r="H842"/>
      <c r="I842" s="26"/>
      <c r="J842"/>
      <c r="K842"/>
      <c r="L842" s="27"/>
      <c r="M842" s="27"/>
      <c r="N842" s="27"/>
      <c r="O842" s="27"/>
      <c r="P842" s="27"/>
      <c r="Q842" s="27"/>
      <c r="R842" s="27"/>
      <c r="S842" s="27"/>
      <c r="T842" s="27"/>
    </row>
    <row r="843" spans="4:20" x14ac:dyDescent="0.25">
      <c r="D843" s="26"/>
      <c r="E843" s="26"/>
      <c r="F843" s="29"/>
      <c r="G843" s="25"/>
      <c r="H843"/>
      <c r="I843" s="26"/>
      <c r="J843"/>
      <c r="K843"/>
      <c r="L843" s="27"/>
      <c r="M843" s="27"/>
      <c r="N843" s="27"/>
      <c r="O843" s="27"/>
      <c r="P843" s="27"/>
      <c r="Q843" s="27"/>
      <c r="R843" s="27"/>
      <c r="S843" s="27"/>
      <c r="T843" s="27"/>
    </row>
    <row r="844" spans="4:20" x14ac:dyDescent="0.25">
      <c r="D844" s="26"/>
      <c r="E844" s="26"/>
      <c r="F844" s="29"/>
      <c r="G844" s="25"/>
      <c r="H844"/>
      <c r="I844" s="26"/>
      <c r="J844"/>
      <c r="K844"/>
      <c r="L844" s="27"/>
      <c r="M844" s="27"/>
      <c r="N844" s="27"/>
      <c r="O844" s="27"/>
      <c r="P844" s="27"/>
      <c r="Q844" s="27"/>
      <c r="R844" s="27"/>
      <c r="S844" s="27"/>
      <c r="T844" s="27"/>
    </row>
    <row r="845" spans="4:20" x14ac:dyDescent="0.25">
      <c r="D845" s="26"/>
      <c r="E845" s="26"/>
      <c r="F845" s="29"/>
      <c r="G845" s="25"/>
      <c r="H845"/>
      <c r="I845" s="26"/>
      <c r="J845"/>
      <c r="K845"/>
      <c r="L845" s="27"/>
      <c r="M845" s="27"/>
      <c r="N845" s="27"/>
      <c r="O845" s="27"/>
      <c r="P845" s="27"/>
      <c r="Q845" s="27"/>
      <c r="R845" s="27"/>
      <c r="S845" s="27"/>
      <c r="T845" s="27"/>
    </row>
    <row r="846" spans="4:20" x14ac:dyDescent="0.25">
      <c r="D846" s="26"/>
      <c r="E846" s="26"/>
      <c r="F846" s="29"/>
      <c r="G846" s="25"/>
      <c r="H846"/>
      <c r="I846" s="26"/>
      <c r="J846"/>
      <c r="K846"/>
      <c r="L846" s="27"/>
      <c r="M846" s="27"/>
      <c r="N846" s="27"/>
      <c r="O846" s="27"/>
      <c r="P846" s="27"/>
      <c r="Q846" s="27"/>
      <c r="R846" s="27"/>
      <c r="S846" s="27"/>
      <c r="T846" s="27"/>
    </row>
    <row r="847" spans="4:20" x14ac:dyDescent="0.25">
      <c r="D847" s="26"/>
      <c r="E847" s="26"/>
      <c r="F847" s="29"/>
      <c r="G847" s="25"/>
      <c r="H847"/>
      <c r="I847" s="26"/>
      <c r="J847"/>
      <c r="K847"/>
      <c r="L847" s="27"/>
      <c r="M847" s="27"/>
      <c r="N847" s="27"/>
      <c r="O847" s="27"/>
      <c r="P847" s="27"/>
      <c r="Q847" s="27"/>
      <c r="R847" s="27"/>
      <c r="S847" s="27"/>
      <c r="T847" s="27"/>
    </row>
    <row r="848" spans="4:20" x14ac:dyDescent="0.25">
      <c r="D848" s="26"/>
      <c r="E848" s="26"/>
      <c r="F848" s="29"/>
      <c r="G848" s="25"/>
      <c r="H848"/>
      <c r="I848" s="26"/>
      <c r="J848"/>
      <c r="K848"/>
      <c r="L848" s="27"/>
      <c r="M848" s="27"/>
      <c r="N848" s="27"/>
      <c r="O848" s="27"/>
      <c r="P848" s="27"/>
      <c r="Q848" s="27"/>
      <c r="R848" s="27"/>
      <c r="S848" s="27"/>
      <c r="T848" s="27"/>
    </row>
    <row r="849" spans="4:20" x14ac:dyDescent="0.25">
      <c r="D849" s="26"/>
      <c r="E849" s="26"/>
      <c r="F849" s="29"/>
      <c r="G849" s="25"/>
      <c r="H849"/>
      <c r="I849" s="26"/>
      <c r="J849"/>
      <c r="K849"/>
      <c r="L849" s="27"/>
      <c r="M849" s="27"/>
      <c r="N849" s="27"/>
      <c r="O849" s="27"/>
      <c r="P849" s="27"/>
      <c r="Q849" s="27"/>
      <c r="R849" s="27"/>
      <c r="S849" s="27"/>
      <c r="T849" s="27"/>
    </row>
    <row r="850" spans="4:20" x14ac:dyDescent="0.25">
      <c r="D850" s="26"/>
      <c r="E850" s="26"/>
      <c r="F850" s="29"/>
      <c r="G850" s="25"/>
      <c r="H850"/>
      <c r="I850" s="26"/>
      <c r="J850"/>
      <c r="K850"/>
      <c r="L850" s="27"/>
      <c r="M850" s="27"/>
      <c r="N850" s="27"/>
      <c r="O850" s="27"/>
      <c r="P850" s="27"/>
      <c r="Q850" s="27"/>
      <c r="R850" s="27"/>
      <c r="S850" s="27"/>
      <c r="T850" s="27"/>
    </row>
    <row r="851" spans="4:20" x14ac:dyDescent="0.25">
      <c r="D851" s="26"/>
      <c r="E851" s="26"/>
      <c r="F851" s="29"/>
      <c r="G851" s="25"/>
      <c r="H851"/>
      <c r="I851" s="26"/>
      <c r="J851"/>
      <c r="K851"/>
      <c r="L851" s="27"/>
      <c r="M851" s="27"/>
      <c r="N851" s="27"/>
      <c r="O851" s="27"/>
      <c r="P851" s="27"/>
      <c r="Q851" s="27"/>
      <c r="R851" s="27"/>
      <c r="S851" s="27"/>
      <c r="T851" s="27"/>
    </row>
    <row r="852" spans="4:20" x14ac:dyDescent="0.25">
      <c r="D852" s="26"/>
      <c r="E852" s="26"/>
      <c r="F852" s="29"/>
      <c r="G852" s="25"/>
      <c r="H852"/>
      <c r="I852" s="26"/>
      <c r="J852"/>
      <c r="K852"/>
      <c r="L852" s="27"/>
      <c r="M852" s="27"/>
      <c r="N852" s="27"/>
      <c r="O852" s="27"/>
      <c r="P852" s="27"/>
      <c r="Q852" s="27"/>
      <c r="R852" s="27"/>
      <c r="S852" s="27"/>
      <c r="T852" s="27"/>
    </row>
    <row r="853" spans="4:20" x14ac:dyDescent="0.25">
      <c r="D853" s="26"/>
      <c r="E853" s="26"/>
      <c r="F853" s="29"/>
      <c r="G853" s="25"/>
      <c r="H853"/>
      <c r="I853" s="26"/>
      <c r="J853"/>
      <c r="K853"/>
      <c r="L853" s="27"/>
      <c r="M853" s="27"/>
      <c r="N853" s="27"/>
      <c r="O853" s="27"/>
      <c r="P853" s="27"/>
      <c r="Q853" s="27"/>
      <c r="R853" s="27"/>
      <c r="S853" s="27"/>
      <c r="T853" s="27"/>
    </row>
    <row r="854" spans="4:20" x14ac:dyDescent="0.25">
      <c r="D854" s="26"/>
      <c r="E854" s="26"/>
      <c r="F854" s="29"/>
      <c r="G854" s="25"/>
      <c r="H854"/>
      <c r="I854" s="26"/>
      <c r="J854"/>
      <c r="K854"/>
      <c r="L854" s="27"/>
      <c r="M854" s="27"/>
      <c r="N854" s="27"/>
      <c r="O854" s="27"/>
      <c r="P854" s="27"/>
      <c r="Q854" s="27"/>
      <c r="R854" s="27"/>
      <c r="S854" s="27"/>
      <c r="T854" s="27"/>
    </row>
    <row r="855" spans="4:20" x14ac:dyDescent="0.25">
      <c r="D855" s="26"/>
      <c r="E855" s="26"/>
      <c r="F855" s="29"/>
      <c r="G855" s="25"/>
      <c r="H855"/>
      <c r="I855" s="26"/>
      <c r="J855"/>
      <c r="K855"/>
      <c r="L855" s="27"/>
      <c r="M855" s="27"/>
      <c r="N855" s="27"/>
      <c r="O855" s="27"/>
      <c r="P855" s="27"/>
      <c r="Q855" s="27"/>
      <c r="R855" s="27"/>
      <c r="S855" s="27"/>
      <c r="T855" s="27"/>
    </row>
    <row r="856" spans="4:20" x14ac:dyDescent="0.25">
      <c r="D856" s="26"/>
      <c r="E856" s="26"/>
      <c r="F856" s="29"/>
      <c r="G856" s="25"/>
      <c r="H856"/>
      <c r="I856" s="26"/>
      <c r="J856"/>
      <c r="K856"/>
      <c r="L856" s="27"/>
      <c r="M856" s="27"/>
      <c r="N856" s="27"/>
      <c r="O856" s="27"/>
      <c r="P856" s="27"/>
      <c r="Q856" s="27"/>
      <c r="R856" s="27"/>
      <c r="S856" s="27"/>
      <c r="T856" s="27"/>
    </row>
    <row r="857" spans="4:20" x14ac:dyDescent="0.25">
      <c r="D857" s="26"/>
      <c r="E857" s="26"/>
      <c r="F857" s="29"/>
      <c r="G857" s="25"/>
      <c r="H857"/>
      <c r="I857" s="26"/>
      <c r="J857"/>
      <c r="K857"/>
      <c r="L857" s="27"/>
      <c r="M857" s="27"/>
      <c r="N857" s="27"/>
      <c r="O857" s="27"/>
      <c r="P857" s="27"/>
      <c r="Q857" s="27"/>
      <c r="R857" s="27"/>
      <c r="S857" s="27"/>
      <c r="T857" s="27"/>
    </row>
    <row r="858" spans="4:20" x14ac:dyDescent="0.25">
      <c r="D858" s="26"/>
      <c r="E858" s="26"/>
      <c r="F858" s="29"/>
      <c r="G858" s="25"/>
      <c r="H858"/>
      <c r="I858" s="26"/>
      <c r="J858"/>
      <c r="K858"/>
      <c r="L858" s="27"/>
      <c r="M858" s="27"/>
      <c r="N858" s="27"/>
      <c r="O858" s="27"/>
      <c r="P858" s="27"/>
      <c r="Q858" s="27"/>
      <c r="R858" s="27"/>
      <c r="S858" s="27"/>
      <c r="T858" s="27"/>
    </row>
    <row r="859" spans="4:20" x14ac:dyDescent="0.25">
      <c r="D859" s="26"/>
      <c r="E859" s="26"/>
      <c r="F859" s="29"/>
      <c r="G859" s="25"/>
      <c r="H859"/>
      <c r="I859" s="26"/>
      <c r="J859"/>
      <c r="K859"/>
      <c r="L859" s="27"/>
      <c r="M859" s="27"/>
      <c r="N859" s="27"/>
      <c r="O859" s="27"/>
      <c r="P859" s="27"/>
      <c r="Q859" s="27"/>
      <c r="R859" s="27"/>
      <c r="S859" s="27"/>
      <c r="T859" s="27"/>
    </row>
    <row r="860" spans="4:20" x14ac:dyDescent="0.25">
      <c r="D860" s="26"/>
      <c r="E860" s="26"/>
      <c r="F860" s="29"/>
      <c r="G860" s="25"/>
      <c r="H860"/>
      <c r="I860" s="26"/>
      <c r="J860"/>
      <c r="K860"/>
      <c r="L860" s="27"/>
      <c r="M860" s="27"/>
      <c r="N860" s="27"/>
      <c r="O860" s="27"/>
      <c r="P860" s="27"/>
      <c r="Q860" s="27"/>
      <c r="R860" s="27"/>
      <c r="S860" s="27"/>
      <c r="T860" s="27"/>
    </row>
    <row r="861" spans="4:20" x14ac:dyDescent="0.25">
      <c r="D861" s="26"/>
      <c r="E861" s="26"/>
      <c r="F861" s="29"/>
      <c r="G861" s="25"/>
      <c r="H861"/>
      <c r="I861" s="26"/>
      <c r="J861"/>
      <c r="K861"/>
      <c r="L861" s="27"/>
      <c r="M861" s="27"/>
      <c r="N861" s="27"/>
      <c r="O861" s="27"/>
      <c r="P861" s="27"/>
      <c r="Q861" s="27"/>
      <c r="R861" s="27"/>
      <c r="S861" s="27"/>
      <c r="T861" s="27"/>
    </row>
    <row r="862" spans="4:20" x14ac:dyDescent="0.25">
      <c r="D862" s="26"/>
      <c r="E862" s="26"/>
      <c r="F862" s="29"/>
      <c r="G862" s="25"/>
      <c r="H862"/>
      <c r="I862" s="26"/>
      <c r="J862"/>
      <c r="K862"/>
      <c r="L862" s="27"/>
      <c r="M862" s="27"/>
      <c r="N862" s="27"/>
      <c r="O862" s="27"/>
      <c r="P862" s="27"/>
      <c r="Q862" s="27"/>
      <c r="R862" s="27"/>
      <c r="S862" s="27"/>
      <c r="T862" s="27"/>
    </row>
    <row r="863" spans="4:20" x14ac:dyDescent="0.25">
      <c r="D863" s="26"/>
      <c r="E863" s="26"/>
      <c r="F863" s="29"/>
      <c r="G863" s="25"/>
      <c r="H863"/>
      <c r="I863" s="26"/>
      <c r="J863"/>
      <c r="K863"/>
      <c r="L863" s="27"/>
      <c r="M863" s="27"/>
      <c r="N863" s="27"/>
      <c r="O863" s="27"/>
      <c r="P863" s="27"/>
      <c r="Q863" s="27"/>
      <c r="R863" s="27"/>
      <c r="S863" s="27"/>
      <c r="T863" s="27"/>
    </row>
    <row r="864" spans="4:20" x14ac:dyDescent="0.25">
      <c r="D864" s="26"/>
      <c r="E864" s="26"/>
      <c r="F864" s="29"/>
      <c r="G864" s="25"/>
      <c r="H864"/>
      <c r="I864" s="26"/>
      <c r="J864"/>
      <c r="K864"/>
      <c r="L864" s="27"/>
      <c r="M864" s="27"/>
      <c r="N864" s="27"/>
      <c r="O864" s="27"/>
      <c r="P864" s="27"/>
      <c r="Q864" s="27"/>
      <c r="R864" s="27"/>
      <c r="S864" s="27"/>
      <c r="T864" s="27"/>
    </row>
    <row r="865" spans="4:20" x14ac:dyDescent="0.25">
      <c r="D865" s="26"/>
      <c r="E865" s="26"/>
      <c r="F865" s="29"/>
      <c r="G865" s="25"/>
      <c r="H865"/>
      <c r="I865" s="26"/>
      <c r="J865"/>
      <c r="K865"/>
      <c r="L865" s="27"/>
      <c r="M865" s="27"/>
      <c r="N865" s="27"/>
      <c r="O865" s="27"/>
      <c r="P865" s="27"/>
      <c r="Q865" s="27"/>
      <c r="R865" s="27"/>
      <c r="S865" s="27"/>
      <c r="T865" s="27"/>
    </row>
    <row r="866" spans="4:20" x14ac:dyDescent="0.25">
      <c r="D866" s="26"/>
      <c r="E866" s="26"/>
      <c r="F866" s="29"/>
      <c r="G866" s="25"/>
      <c r="H866"/>
      <c r="I866" s="26"/>
      <c r="J866"/>
      <c r="K866"/>
      <c r="L866" s="27"/>
      <c r="M866" s="27"/>
      <c r="N866" s="27"/>
      <c r="O866" s="27"/>
      <c r="P866" s="27"/>
      <c r="Q866" s="27"/>
      <c r="R866" s="27"/>
      <c r="S866" s="27"/>
      <c r="T866" s="27"/>
    </row>
    <row r="867" spans="4:20" x14ac:dyDescent="0.25">
      <c r="D867" s="26"/>
      <c r="E867" s="26"/>
      <c r="F867" s="29"/>
      <c r="G867" s="25"/>
      <c r="H867"/>
      <c r="I867" s="26"/>
      <c r="J867"/>
      <c r="K867"/>
      <c r="L867" s="27"/>
      <c r="M867" s="27"/>
      <c r="N867" s="27"/>
      <c r="O867" s="27"/>
      <c r="P867" s="27"/>
      <c r="Q867" s="27"/>
      <c r="R867" s="27"/>
      <c r="S867" s="27"/>
      <c r="T867" s="27"/>
    </row>
    <row r="868" spans="4:20" x14ac:dyDescent="0.25">
      <c r="D868" s="26"/>
      <c r="E868" s="26"/>
      <c r="F868" s="29"/>
      <c r="G868" s="25"/>
      <c r="H868"/>
      <c r="I868" s="26"/>
      <c r="J868"/>
      <c r="K868"/>
      <c r="L868" s="27"/>
      <c r="M868" s="27"/>
      <c r="N868" s="27"/>
      <c r="O868" s="27"/>
      <c r="P868" s="27"/>
      <c r="Q868" s="27"/>
      <c r="R868" s="27"/>
      <c r="S868" s="27"/>
      <c r="T868" s="27"/>
    </row>
    <row r="869" spans="4:20" x14ac:dyDescent="0.25">
      <c r="D869" s="26"/>
      <c r="E869" s="26"/>
      <c r="F869" s="29"/>
      <c r="G869" s="25"/>
      <c r="H869"/>
      <c r="I869" s="26"/>
      <c r="J869"/>
      <c r="K869"/>
      <c r="L869" s="27"/>
      <c r="M869" s="27"/>
      <c r="N869" s="27"/>
      <c r="O869" s="27"/>
      <c r="P869" s="27"/>
      <c r="Q869" s="27"/>
      <c r="R869" s="27"/>
      <c r="S869" s="27"/>
      <c r="T869" s="27"/>
    </row>
    <row r="870" spans="4:20" x14ac:dyDescent="0.25">
      <c r="D870" s="26"/>
      <c r="E870" s="26"/>
      <c r="F870" s="29"/>
      <c r="G870" s="25"/>
      <c r="H870"/>
      <c r="I870" s="26"/>
      <c r="J870"/>
      <c r="K870"/>
      <c r="L870" s="27"/>
      <c r="M870" s="27"/>
      <c r="N870" s="27"/>
      <c r="O870" s="27"/>
      <c r="P870" s="27"/>
      <c r="Q870" s="27"/>
      <c r="R870" s="27"/>
      <c r="S870" s="27"/>
      <c r="T870" s="27"/>
    </row>
    <row r="871" spans="4:20" x14ac:dyDescent="0.25">
      <c r="D871" s="26"/>
      <c r="E871" s="26"/>
      <c r="F871" s="29"/>
      <c r="G871" s="25"/>
      <c r="H871"/>
      <c r="I871" s="26"/>
      <c r="J871"/>
      <c r="K871"/>
      <c r="L871" s="27"/>
      <c r="M871" s="27"/>
      <c r="N871" s="27"/>
      <c r="O871" s="27"/>
      <c r="P871" s="27"/>
      <c r="Q871" s="27"/>
      <c r="R871" s="27"/>
      <c r="S871" s="27"/>
      <c r="T871" s="27"/>
    </row>
    <row r="872" spans="4:20" x14ac:dyDescent="0.25">
      <c r="D872" s="26"/>
      <c r="E872" s="26"/>
      <c r="F872" s="29"/>
      <c r="G872" s="25"/>
      <c r="H872"/>
      <c r="I872" s="26"/>
      <c r="J872"/>
      <c r="K872"/>
      <c r="L872" s="27"/>
      <c r="M872" s="27"/>
      <c r="N872" s="27"/>
      <c r="O872" s="27"/>
      <c r="P872" s="27"/>
      <c r="Q872" s="27"/>
      <c r="R872" s="27"/>
      <c r="S872" s="27"/>
      <c r="T872" s="27"/>
    </row>
    <row r="873" spans="4:20" x14ac:dyDescent="0.25">
      <c r="D873" s="26"/>
      <c r="E873" s="26"/>
      <c r="F873" s="29"/>
      <c r="G873" s="25"/>
      <c r="H873"/>
      <c r="I873" s="26"/>
      <c r="J873"/>
      <c r="K873"/>
      <c r="L873" s="27"/>
      <c r="M873" s="27"/>
      <c r="N873" s="27"/>
      <c r="O873" s="27"/>
      <c r="P873" s="27"/>
      <c r="Q873" s="27"/>
      <c r="R873" s="27"/>
      <c r="S873" s="27"/>
      <c r="T873" s="27"/>
    </row>
    <row r="874" spans="4:20" x14ac:dyDescent="0.25">
      <c r="D874" s="26"/>
      <c r="E874" s="26"/>
      <c r="F874" s="29"/>
      <c r="G874" s="25"/>
      <c r="H874"/>
      <c r="I874" s="26"/>
      <c r="J874"/>
      <c r="K874"/>
      <c r="L874" s="27"/>
      <c r="M874" s="27"/>
      <c r="N874" s="27"/>
      <c r="O874" s="27"/>
      <c r="P874" s="27"/>
      <c r="Q874" s="27"/>
      <c r="R874" s="27"/>
      <c r="S874" s="27"/>
      <c r="T874" s="27"/>
    </row>
    <row r="875" spans="4:20" x14ac:dyDescent="0.25">
      <c r="D875" s="26"/>
      <c r="E875" s="26"/>
      <c r="F875" s="29"/>
      <c r="G875" s="25"/>
      <c r="H875"/>
      <c r="I875" s="26"/>
      <c r="J875"/>
      <c r="K875"/>
      <c r="L875" s="27"/>
      <c r="M875" s="27"/>
      <c r="N875" s="27"/>
      <c r="O875" s="27"/>
      <c r="P875" s="27"/>
      <c r="Q875" s="27"/>
      <c r="R875" s="27"/>
      <c r="S875" s="27"/>
      <c r="T875" s="27"/>
    </row>
    <row r="876" spans="4:20" x14ac:dyDescent="0.25">
      <c r="D876" s="26"/>
      <c r="E876" s="26"/>
      <c r="F876" s="29"/>
      <c r="G876" s="25"/>
      <c r="H876"/>
      <c r="I876" s="26"/>
      <c r="J876"/>
      <c r="K876"/>
      <c r="L876" s="27"/>
      <c r="M876" s="27"/>
      <c r="N876" s="27"/>
      <c r="O876" s="27"/>
      <c r="P876" s="27"/>
      <c r="Q876" s="27"/>
      <c r="R876" s="27"/>
      <c r="S876" s="27"/>
      <c r="T876" s="27"/>
    </row>
    <row r="877" spans="4:20" x14ac:dyDescent="0.25">
      <c r="D877" s="26"/>
      <c r="E877" s="26"/>
      <c r="F877" s="29"/>
      <c r="G877" s="25"/>
      <c r="H877"/>
      <c r="I877" s="26"/>
      <c r="J877"/>
      <c r="K877"/>
      <c r="L877" s="27"/>
      <c r="M877" s="27"/>
      <c r="N877" s="27"/>
      <c r="O877" s="27"/>
      <c r="P877" s="27"/>
      <c r="Q877" s="27"/>
      <c r="R877" s="27"/>
      <c r="S877" s="27"/>
      <c r="T877" s="27"/>
    </row>
    <row r="878" spans="4:20" x14ac:dyDescent="0.25">
      <c r="D878" s="26"/>
      <c r="E878" s="26"/>
      <c r="F878" s="29"/>
      <c r="G878" s="25"/>
      <c r="H878"/>
      <c r="I878" s="26"/>
      <c r="J878"/>
      <c r="K878"/>
      <c r="L878" s="27"/>
      <c r="M878" s="27"/>
      <c r="N878" s="27"/>
      <c r="O878" s="27"/>
      <c r="P878" s="27"/>
      <c r="Q878" s="27"/>
      <c r="R878" s="27"/>
      <c r="S878" s="27"/>
      <c r="T878" s="27"/>
    </row>
    <row r="879" spans="4:20" x14ac:dyDescent="0.25">
      <c r="D879" s="26"/>
      <c r="E879" s="26"/>
      <c r="F879" s="29"/>
      <c r="G879" s="25"/>
      <c r="H879"/>
      <c r="I879" s="26"/>
      <c r="J879"/>
      <c r="K879"/>
      <c r="L879" s="27"/>
      <c r="M879" s="27"/>
      <c r="N879" s="27"/>
      <c r="O879" s="27"/>
      <c r="P879" s="27"/>
      <c r="Q879" s="27"/>
      <c r="R879" s="27"/>
      <c r="S879" s="27"/>
      <c r="T879" s="27"/>
    </row>
    <row r="880" spans="4:20" x14ac:dyDescent="0.25">
      <c r="D880" s="26"/>
      <c r="E880" s="26"/>
      <c r="F880" s="29"/>
      <c r="G880" s="25"/>
      <c r="H880"/>
      <c r="I880" s="26"/>
      <c r="J880"/>
      <c r="K880"/>
      <c r="L880" s="27"/>
      <c r="M880" s="27"/>
      <c r="N880" s="27"/>
      <c r="O880" s="27"/>
      <c r="P880" s="27"/>
      <c r="Q880" s="27"/>
      <c r="R880" s="27"/>
      <c r="S880" s="27"/>
      <c r="T880" s="27"/>
    </row>
    <row r="881" spans="4:20" x14ac:dyDescent="0.25">
      <c r="D881" s="26"/>
      <c r="E881" s="26"/>
      <c r="F881" s="29"/>
      <c r="G881" s="25"/>
      <c r="H881"/>
      <c r="I881" s="26"/>
      <c r="J881"/>
      <c r="K881"/>
      <c r="L881" s="27"/>
      <c r="M881" s="27"/>
      <c r="N881" s="27"/>
      <c r="O881" s="27"/>
      <c r="P881" s="27"/>
      <c r="Q881" s="27"/>
      <c r="R881" s="27"/>
      <c r="S881" s="27"/>
      <c r="T881" s="27"/>
    </row>
    <row r="882" spans="4:20" x14ac:dyDescent="0.25">
      <c r="D882" s="26"/>
      <c r="E882" s="26"/>
      <c r="F882" s="29"/>
      <c r="G882" s="25"/>
      <c r="H882"/>
      <c r="I882" s="26"/>
      <c r="J882"/>
      <c r="K882"/>
      <c r="L882" s="27"/>
      <c r="M882" s="27"/>
      <c r="N882" s="27"/>
      <c r="O882" s="27"/>
      <c r="P882" s="27"/>
      <c r="Q882" s="27"/>
      <c r="R882" s="27"/>
      <c r="S882" s="27"/>
      <c r="T882" s="27"/>
    </row>
    <row r="883" spans="4:20" x14ac:dyDescent="0.25">
      <c r="D883" s="26"/>
      <c r="E883" s="26"/>
      <c r="F883" s="29"/>
      <c r="G883" s="25"/>
      <c r="H883"/>
      <c r="I883" s="26"/>
      <c r="J883"/>
      <c r="K883"/>
      <c r="L883" s="27"/>
      <c r="M883" s="27"/>
      <c r="N883" s="27"/>
      <c r="O883" s="27"/>
      <c r="P883" s="27"/>
      <c r="Q883" s="27"/>
      <c r="R883" s="27"/>
      <c r="S883" s="27"/>
      <c r="T883" s="27"/>
    </row>
    <row r="884" spans="4:20" x14ac:dyDescent="0.25">
      <c r="D884" s="26"/>
      <c r="E884" s="26"/>
      <c r="F884" s="29"/>
      <c r="G884" s="25"/>
      <c r="H884"/>
      <c r="I884" s="26"/>
      <c r="J884"/>
      <c r="K884"/>
      <c r="L884" s="27"/>
      <c r="M884" s="27"/>
      <c r="N884" s="27"/>
      <c r="O884" s="27"/>
      <c r="P884" s="27"/>
      <c r="Q884" s="27"/>
      <c r="R884" s="27"/>
      <c r="S884" s="27"/>
      <c r="T884" s="27"/>
    </row>
    <row r="885" spans="4:20" x14ac:dyDescent="0.25">
      <c r="D885" s="26"/>
      <c r="E885" s="26"/>
      <c r="F885" s="29"/>
      <c r="G885" s="25"/>
      <c r="H885"/>
      <c r="I885" s="26"/>
      <c r="J885"/>
      <c r="K885"/>
      <c r="L885" s="27"/>
      <c r="M885" s="27"/>
      <c r="N885" s="27"/>
      <c r="O885" s="27"/>
      <c r="P885" s="27"/>
      <c r="Q885" s="27"/>
      <c r="R885" s="27"/>
      <c r="S885" s="27"/>
      <c r="T885" s="27"/>
    </row>
    <row r="886" spans="4:20" x14ac:dyDescent="0.25">
      <c r="D886" s="26"/>
      <c r="E886" s="26"/>
      <c r="F886" s="29"/>
      <c r="G886" s="25"/>
      <c r="H886"/>
      <c r="I886" s="26"/>
      <c r="J886"/>
      <c r="K886"/>
      <c r="L886" s="27"/>
      <c r="M886" s="27"/>
      <c r="N886" s="27"/>
      <c r="O886" s="27"/>
      <c r="P886" s="27"/>
      <c r="Q886" s="27"/>
      <c r="R886" s="27"/>
      <c r="S886" s="27"/>
      <c r="T886" s="27"/>
    </row>
    <row r="887" spans="4:20" x14ac:dyDescent="0.25">
      <c r="D887" s="26"/>
      <c r="E887" s="26"/>
      <c r="F887" s="29"/>
      <c r="G887" s="25"/>
      <c r="H887"/>
      <c r="I887" s="26"/>
      <c r="J887"/>
      <c r="K887"/>
      <c r="L887" s="27"/>
      <c r="M887" s="27"/>
      <c r="N887" s="27"/>
      <c r="O887" s="27"/>
      <c r="P887" s="27"/>
      <c r="Q887" s="27"/>
      <c r="R887" s="27"/>
      <c r="S887" s="27"/>
      <c r="T887" s="27"/>
    </row>
    <row r="888" spans="4:20" x14ac:dyDescent="0.25">
      <c r="D888" s="26"/>
      <c r="E888" s="26"/>
      <c r="F888" s="29"/>
      <c r="G888" s="25"/>
      <c r="H888"/>
      <c r="I888" s="26"/>
      <c r="J888"/>
      <c r="K888"/>
      <c r="L888" s="27"/>
      <c r="M888" s="27"/>
      <c r="N888" s="27"/>
      <c r="O888" s="27"/>
      <c r="P888" s="27"/>
      <c r="Q888" s="27"/>
      <c r="R888" s="27"/>
      <c r="S888" s="27"/>
      <c r="T888" s="27"/>
    </row>
    <row r="889" spans="4:20" x14ac:dyDescent="0.25">
      <c r="D889" s="26"/>
      <c r="E889" s="26"/>
      <c r="F889" s="29"/>
      <c r="G889" s="25"/>
      <c r="H889"/>
      <c r="I889" s="26"/>
      <c r="J889"/>
      <c r="K889"/>
      <c r="L889" s="27"/>
      <c r="M889" s="27"/>
      <c r="N889" s="27"/>
      <c r="O889" s="27"/>
      <c r="P889" s="27"/>
      <c r="Q889" s="27"/>
      <c r="R889" s="27"/>
      <c r="S889" s="27"/>
      <c r="T889" s="27"/>
    </row>
    <row r="890" spans="4:20" x14ac:dyDescent="0.25">
      <c r="D890" s="26"/>
      <c r="E890" s="26"/>
      <c r="F890" s="29"/>
      <c r="G890" s="25"/>
      <c r="H890"/>
      <c r="I890" s="26"/>
      <c r="J890"/>
      <c r="K890"/>
      <c r="L890" s="27"/>
      <c r="M890" s="27"/>
      <c r="N890" s="27"/>
      <c r="O890" s="27"/>
      <c r="P890" s="27"/>
      <c r="Q890" s="27"/>
      <c r="R890" s="27"/>
      <c r="S890" s="27"/>
      <c r="T890" s="27"/>
    </row>
    <row r="891" spans="4:20" x14ac:dyDescent="0.25">
      <c r="D891" s="26"/>
      <c r="E891" s="26"/>
      <c r="F891" s="29"/>
      <c r="G891" s="25"/>
      <c r="H891"/>
      <c r="I891" s="26"/>
      <c r="J891"/>
      <c r="K891"/>
      <c r="L891" s="27"/>
      <c r="M891" s="27"/>
      <c r="N891" s="27"/>
      <c r="O891" s="27"/>
      <c r="P891" s="27"/>
      <c r="Q891" s="27"/>
      <c r="R891" s="27"/>
      <c r="S891" s="27"/>
      <c r="T891" s="27"/>
    </row>
    <row r="892" spans="4:20" x14ac:dyDescent="0.25">
      <c r="D892" s="26"/>
      <c r="E892" s="26"/>
      <c r="F892" s="29"/>
      <c r="G892" s="25"/>
      <c r="H892"/>
      <c r="I892" s="26"/>
      <c r="J892"/>
      <c r="K892"/>
      <c r="L892" s="27"/>
      <c r="M892" s="27"/>
      <c r="N892" s="27"/>
      <c r="O892" s="27"/>
      <c r="P892" s="27"/>
      <c r="Q892" s="27"/>
      <c r="R892" s="27"/>
      <c r="S892" s="27"/>
      <c r="T892" s="27"/>
    </row>
    <row r="893" spans="4:20" x14ac:dyDescent="0.25">
      <c r="D893" s="26"/>
      <c r="E893" s="26"/>
      <c r="F893" s="29"/>
      <c r="G893" s="25"/>
      <c r="H893"/>
      <c r="I893" s="26"/>
      <c r="J893"/>
      <c r="K893"/>
      <c r="L893" s="27"/>
      <c r="M893" s="27"/>
      <c r="N893" s="27"/>
      <c r="O893" s="27"/>
      <c r="P893" s="27"/>
      <c r="Q893" s="27"/>
      <c r="R893" s="27"/>
      <c r="S893" s="27"/>
      <c r="T893" s="27"/>
    </row>
    <row r="894" spans="4:20" x14ac:dyDescent="0.25">
      <c r="D894" s="26"/>
      <c r="E894" s="26"/>
      <c r="F894" s="29"/>
      <c r="G894" s="25"/>
      <c r="H894"/>
      <c r="I894" s="26"/>
      <c r="J894"/>
      <c r="K894"/>
      <c r="L894" s="27"/>
      <c r="M894" s="27"/>
      <c r="N894" s="27"/>
      <c r="O894" s="27"/>
      <c r="P894" s="27"/>
      <c r="Q894" s="27"/>
      <c r="R894" s="27"/>
      <c r="S894" s="27"/>
      <c r="T894" s="27"/>
    </row>
    <row r="895" spans="4:20" x14ac:dyDescent="0.25">
      <c r="D895" s="26"/>
      <c r="E895" s="26"/>
      <c r="F895" s="29"/>
      <c r="G895" s="25"/>
      <c r="H895"/>
      <c r="I895" s="26"/>
      <c r="J895"/>
      <c r="K895"/>
      <c r="L895" s="27"/>
      <c r="M895" s="27"/>
      <c r="N895" s="27"/>
      <c r="O895" s="27"/>
      <c r="P895" s="27"/>
      <c r="Q895" s="27"/>
      <c r="R895" s="27"/>
      <c r="S895" s="27"/>
      <c r="T895" s="27"/>
    </row>
    <row r="896" spans="4:20" x14ac:dyDescent="0.25">
      <c r="D896" s="26"/>
      <c r="E896" s="26"/>
      <c r="F896" s="29"/>
      <c r="G896" s="25"/>
      <c r="H896"/>
      <c r="I896" s="26"/>
      <c r="J896"/>
      <c r="K896"/>
      <c r="L896" s="27"/>
      <c r="M896" s="27"/>
      <c r="N896" s="27"/>
      <c r="O896" s="27"/>
      <c r="P896" s="27"/>
      <c r="Q896" s="27"/>
      <c r="R896" s="27"/>
      <c r="S896" s="27"/>
      <c r="T896" s="27"/>
    </row>
    <row r="897" spans="4:20" x14ac:dyDescent="0.25">
      <c r="D897" s="26"/>
      <c r="E897" s="26"/>
      <c r="F897" s="29"/>
      <c r="G897" s="25"/>
      <c r="H897"/>
      <c r="I897" s="26"/>
      <c r="J897"/>
      <c r="K897"/>
      <c r="L897" s="27"/>
      <c r="M897" s="27"/>
      <c r="N897" s="27"/>
      <c r="O897" s="27"/>
      <c r="P897" s="27"/>
      <c r="Q897" s="27"/>
      <c r="R897" s="27"/>
      <c r="S897" s="27"/>
      <c r="T897" s="27"/>
    </row>
    <row r="898" spans="4:20" x14ac:dyDescent="0.25">
      <c r="D898" s="26"/>
      <c r="E898" s="26"/>
      <c r="F898" s="29"/>
      <c r="G898" s="25"/>
      <c r="H898"/>
      <c r="I898" s="26"/>
      <c r="J898"/>
      <c r="K898"/>
      <c r="L898" s="27"/>
      <c r="M898" s="27"/>
      <c r="N898" s="27"/>
      <c r="O898" s="27"/>
      <c r="P898" s="27"/>
      <c r="Q898" s="27"/>
      <c r="R898" s="27"/>
      <c r="S898" s="27"/>
      <c r="T898" s="27"/>
    </row>
    <row r="899" spans="4:20" x14ac:dyDescent="0.25">
      <c r="D899" s="26"/>
      <c r="E899" s="26"/>
      <c r="F899" s="29"/>
      <c r="G899" s="25"/>
      <c r="H899"/>
      <c r="I899" s="26"/>
      <c r="J899"/>
      <c r="K899"/>
      <c r="L899" s="27"/>
      <c r="M899" s="27"/>
      <c r="N899" s="27"/>
      <c r="O899" s="27"/>
      <c r="P899" s="27"/>
      <c r="Q899" s="27"/>
      <c r="R899" s="27"/>
      <c r="S899" s="27"/>
      <c r="T899" s="27"/>
    </row>
    <row r="900" spans="4:20" x14ac:dyDescent="0.25">
      <c r="D900" s="26"/>
      <c r="E900" s="26"/>
      <c r="F900" s="29"/>
      <c r="G900" s="25"/>
      <c r="H900"/>
      <c r="I900" s="26"/>
      <c r="J900"/>
      <c r="K900"/>
      <c r="L900" s="27"/>
      <c r="M900" s="27"/>
      <c r="N900" s="27"/>
      <c r="O900" s="27"/>
      <c r="P900" s="27"/>
      <c r="Q900" s="27"/>
      <c r="R900" s="27"/>
      <c r="S900" s="27"/>
      <c r="T900" s="27"/>
    </row>
    <row r="901" spans="4:20" x14ac:dyDescent="0.25">
      <c r="D901" s="26"/>
      <c r="E901" s="26"/>
      <c r="F901" s="29"/>
      <c r="G901" s="25"/>
      <c r="H901"/>
      <c r="I901" s="26"/>
      <c r="J901"/>
      <c r="K901"/>
      <c r="L901" s="27"/>
      <c r="M901" s="27"/>
      <c r="N901" s="27"/>
      <c r="O901" s="27"/>
      <c r="P901" s="27"/>
      <c r="Q901" s="27"/>
      <c r="R901" s="27"/>
      <c r="S901" s="27"/>
      <c r="T901" s="27"/>
    </row>
    <row r="902" spans="4:20" x14ac:dyDescent="0.25">
      <c r="D902" s="26"/>
      <c r="E902" s="26"/>
      <c r="F902" s="29"/>
      <c r="G902" s="25"/>
      <c r="H902"/>
      <c r="I902" s="26"/>
      <c r="J902"/>
      <c r="K902"/>
      <c r="L902" s="27"/>
      <c r="M902" s="27"/>
      <c r="N902" s="27"/>
      <c r="O902" s="27"/>
      <c r="P902" s="27"/>
      <c r="Q902" s="27"/>
      <c r="R902" s="27"/>
      <c r="S902" s="27"/>
      <c r="T902" s="27"/>
    </row>
    <row r="903" spans="4:20" x14ac:dyDescent="0.25">
      <c r="D903" s="26"/>
      <c r="E903" s="26"/>
      <c r="F903" s="29"/>
      <c r="G903" s="25"/>
      <c r="H903"/>
      <c r="I903" s="26"/>
      <c r="J903"/>
      <c r="K903"/>
      <c r="L903" s="27"/>
      <c r="M903" s="27"/>
      <c r="N903" s="27"/>
      <c r="O903" s="27"/>
      <c r="P903" s="27"/>
      <c r="Q903" s="27"/>
      <c r="R903" s="27"/>
      <c r="S903" s="27"/>
      <c r="T903" s="27"/>
    </row>
    <row r="904" spans="4:20" x14ac:dyDescent="0.25">
      <c r="D904" s="26"/>
      <c r="E904" s="26"/>
      <c r="F904" s="29"/>
      <c r="G904" s="25"/>
      <c r="H904"/>
      <c r="I904" s="26"/>
      <c r="J904"/>
      <c r="K904"/>
      <c r="L904" s="27"/>
      <c r="M904" s="27"/>
      <c r="N904" s="27"/>
      <c r="O904" s="27"/>
      <c r="P904" s="27"/>
      <c r="Q904" s="27"/>
      <c r="R904" s="27"/>
      <c r="S904" s="27"/>
      <c r="T904" s="27"/>
    </row>
    <row r="905" spans="4:20" x14ac:dyDescent="0.25">
      <c r="D905" s="26"/>
      <c r="E905" s="26"/>
      <c r="F905" s="29"/>
      <c r="G905" s="25"/>
      <c r="H905"/>
      <c r="I905" s="26"/>
      <c r="J905"/>
      <c r="K905"/>
      <c r="L905" s="27"/>
      <c r="M905" s="27"/>
      <c r="N905" s="27"/>
      <c r="O905" s="27"/>
      <c r="P905" s="27"/>
      <c r="Q905" s="27"/>
      <c r="R905" s="27"/>
      <c r="S905" s="27"/>
      <c r="T905" s="27"/>
    </row>
    <row r="906" spans="4:20" x14ac:dyDescent="0.25">
      <c r="D906" s="26"/>
      <c r="E906" s="26"/>
      <c r="F906" s="29"/>
      <c r="G906" s="25"/>
      <c r="H906"/>
      <c r="I906" s="26"/>
      <c r="J906"/>
      <c r="K906"/>
      <c r="L906" s="27"/>
      <c r="M906" s="27"/>
      <c r="N906" s="27"/>
      <c r="O906" s="27"/>
      <c r="P906" s="27"/>
      <c r="Q906" s="27"/>
      <c r="R906" s="27"/>
      <c r="S906" s="27"/>
      <c r="T906" s="27"/>
    </row>
    <row r="907" spans="4:20" x14ac:dyDescent="0.25">
      <c r="D907" s="26"/>
      <c r="E907" s="26"/>
      <c r="F907" s="29"/>
      <c r="G907" s="25"/>
      <c r="H907"/>
      <c r="I907" s="26"/>
      <c r="J907"/>
      <c r="K907"/>
      <c r="L907" s="27"/>
      <c r="M907" s="27"/>
      <c r="N907" s="27"/>
      <c r="O907" s="27"/>
      <c r="P907" s="27"/>
      <c r="Q907" s="27"/>
      <c r="R907" s="27"/>
      <c r="S907" s="27"/>
      <c r="T907" s="27"/>
    </row>
    <row r="908" spans="4:20" x14ac:dyDescent="0.25">
      <c r="D908" s="26"/>
      <c r="E908" s="26"/>
      <c r="F908" s="29"/>
      <c r="G908" s="25"/>
      <c r="H908"/>
      <c r="I908" s="26"/>
      <c r="J908"/>
      <c r="K908"/>
      <c r="L908" s="27"/>
      <c r="M908" s="27"/>
      <c r="N908" s="27"/>
      <c r="O908" s="27"/>
      <c r="P908" s="27"/>
      <c r="Q908" s="27"/>
      <c r="R908" s="27"/>
      <c r="S908" s="27"/>
      <c r="T908" s="27"/>
    </row>
    <row r="909" spans="4:20" x14ac:dyDescent="0.25">
      <c r="D909" s="26"/>
      <c r="E909" s="26"/>
      <c r="F909" s="29"/>
      <c r="G909" s="25"/>
      <c r="H909"/>
      <c r="I909" s="26"/>
      <c r="J909"/>
      <c r="K909"/>
      <c r="L909" s="27"/>
      <c r="M909" s="27"/>
      <c r="N909" s="27"/>
      <c r="O909" s="27"/>
      <c r="P909" s="27"/>
      <c r="Q909" s="27"/>
      <c r="R909" s="27"/>
      <c r="S909" s="27"/>
      <c r="T909" s="27"/>
    </row>
    <row r="910" spans="4:20" x14ac:dyDescent="0.25">
      <c r="D910" s="26"/>
      <c r="E910" s="26"/>
      <c r="F910" s="29"/>
      <c r="G910" s="25"/>
      <c r="H910"/>
      <c r="I910" s="26"/>
      <c r="J910"/>
      <c r="K910"/>
      <c r="L910" s="27"/>
      <c r="M910" s="27"/>
      <c r="N910" s="27"/>
      <c r="O910" s="27"/>
      <c r="P910" s="27"/>
      <c r="Q910" s="27"/>
      <c r="R910" s="27"/>
      <c r="S910" s="27"/>
      <c r="T910" s="27"/>
    </row>
    <row r="911" spans="4:20" x14ac:dyDescent="0.25">
      <c r="D911" s="26"/>
      <c r="E911" s="26"/>
      <c r="F911" s="29"/>
      <c r="G911" s="25"/>
      <c r="H911"/>
      <c r="I911" s="26"/>
      <c r="J911"/>
      <c r="K911"/>
      <c r="L911" s="27"/>
      <c r="M911" s="27"/>
      <c r="N911" s="27"/>
      <c r="O911" s="27"/>
      <c r="P911" s="27"/>
      <c r="Q911" s="27"/>
      <c r="R911" s="27"/>
      <c r="S911" s="27"/>
      <c r="T911" s="27"/>
    </row>
    <row r="912" spans="4:20" x14ac:dyDescent="0.25">
      <c r="D912" s="26"/>
      <c r="E912" s="26"/>
      <c r="F912" s="29"/>
      <c r="G912" s="25"/>
      <c r="H912"/>
      <c r="I912" s="26"/>
      <c r="J912"/>
      <c r="K912"/>
      <c r="L912" s="27"/>
      <c r="M912" s="27"/>
      <c r="N912" s="27"/>
      <c r="O912" s="27"/>
      <c r="P912" s="27"/>
      <c r="Q912" s="27"/>
      <c r="R912" s="27"/>
      <c r="S912" s="27"/>
      <c r="T912" s="27"/>
    </row>
    <row r="913" spans="4:20" x14ac:dyDescent="0.25">
      <c r="D913" s="26"/>
      <c r="E913" s="26"/>
      <c r="F913" s="29"/>
      <c r="G913" s="25"/>
      <c r="H913"/>
      <c r="I913" s="26"/>
      <c r="J913"/>
      <c r="K913"/>
      <c r="L913" s="27"/>
      <c r="M913" s="27"/>
      <c r="N913" s="27"/>
      <c r="O913" s="27"/>
      <c r="P913" s="27"/>
      <c r="Q913" s="27"/>
      <c r="R913" s="27"/>
      <c r="S913" s="27"/>
      <c r="T913" s="27"/>
    </row>
    <row r="914" spans="4:20" x14ac:dyDescent="0.25">
      <c r="D914" s="26"/>
      <c r="E914" s="26"/>
      <c r="F914" s="29"/>
      <c r="G914" s="25"/>
      <c r="H914"/>
      <c r="I914" s="26"/>
      <c r="J914"/>
      <c r="K914"/>
      <c r="L914" s="27"/>
      <c r="M914" s="27"/>
      <c r="N914" s="27"/>
      <c r="O914" s="27"/>
      <c r="P914" s="27"/>
      <c r="Q914" s="27"/>
      <c r="R914" s="27"/>
      <c r="S914" s="27"/>
      <c r="T914" s="27"/>
    </row>
    <row r="915" spans="4:20" x14ac:dyDescent="0.25">
      <c r="D915" s="26"/>
      <c r="E915" s="26"/>
      <c r="F915" s="29"/>
      <c r="G915" s="25"/>
      <c r="H915"/>
      <c r="I915" s="26"/>
      <c r="J915"/>
      <c r="K915"/>
      <c r="L915" s="27"/>
      <c r="M915" s="27"/>
      <c r="N915" s="27"/>
      <c r="O915" s="27"/>
      <c r="P915" s="27"/>
      <c r="Q915" s="27"/>
      <c r="R915" s="27"/>
      <c r="S915" s="27"/>
      <c r="T915" s="27"/>
    </row>
    <row r="916" spans="4:20" x14ac:dyDescent="0.25">
      <c r="D916" s="26"/>
      <c r="E916" s="26"/>
      <c r="F916" s="29"/>
      <c r="G916" s="25"/>
      <c r="H916"/>
      <c r="I916" s="26"/>
      <c r="J916"/>
      <c r="K916"/>
      <c r="L916" s="27"/>
      <c r="M916" s="27"/>
      <c r="N916" s="27"/>
      <c r="O916" s="27"/>
      <c r="P916" s="27"/>
      <c r="Q916" s="27"/>
      <c r="R916" s="27"/>
      <c r="S916" s="27"/>
      <c r="T916" s="27"/>
    </row>
    <row r="917" spans="4:20" x14ac:dyDescent="0.25">
      <c r="D917" s="26"/>
      <c r="E917" s="26"/>
      <c r="F917" s="29"/>
      <c r="G917" s="25"/>
      <c r="H917"/>
      <c r="I917" s="26"/>
      <c r="J917"/>
      <c r="K917"/>
      <c r="L917" s="27"/>
      <c r="M917" s="27"/>
      <c r="N917" s="27"/>
      <c r="O917" s="27"/>
      <c r="P917" s="27"/>
      <c r="Q917" s="27"/>
      <c r="R917" s="27"/>
      <c r="S917" s="27"/>
      <c r="T917" s="27"/>
    </row>
    <row r="918" spans="4:20" x14ac:dyDescent="0.25">
      <c r="D918" s="26"/>
      <c r="E918" s="26"/>
      <c r="F918" s="29"/>
      <c r="G918" s="25"/>
      <c r="H918"/>
      <c r="I918" s="26"/>
      <c r="J918"/>
      <c r="K918"/>
      <c r="L918" s="27"/>
      <c r="M918" s="27"/>
      <c r="N918" s="27"/>
      <c r="O918" s="27"/>
      <c r="P918" s="27"/>
      <c r="Q918" s="27"/>
      <c r="R918" s="27"/>
      <c r="S918" s="27"/>
      <c r="T918" s="27"/>
    </row>
    <row r="919" spans="4:20" x14ac:dyDescent="0.25">
      <c r="D919" s="26"/>
      <c r="E919" s="26"/>
      <c r="F919" s="29"/>
      <c r="G919" s="25"/>
      <c r="H919"/>
      <c r="I919" s="26"/>
      <c r="J919"/>
      <c r="K919"/>
      <c r="L919" s="27"/>
      <c r="M919" s="27"/>
      <c r="N919" s="27"/>
      <c r="O919" s="27"/>
      <c r="P919" s="27"/>
      <c r="Q919" s="27"/>
      <c r="R919" s="27"/>
      <c r="S919" s="27"/>
      <c r="T919" s="27"/>
    </row>
    <row r="920" spans="4:20" x14ac:dyDescent="0.25">
      <c r="D920" s="26"/>
      <c r="E920" s="26"/>
      <c r="F920" s="29"/>
      <c r="G920" s="25"/>
      <c r="H920"/>
      <c r="I920" s="26"/>
      <c r="J920"/>
      <c r="K920"/>
      <c r="L920" s="27"/>
      <c r="M920" s="27"/>
      <c r="N920" s="27"/>
      <c r="O920" s="27"/>
      <c r="P920" s="27"/>
      <c r="Q920" s="27"/>
      <c r="R920" s="27"/>
      <c r="S920" s="27"/>
      <c r="T920" s="27"/>
    </row>
    <row r="921" spans="4:20" x14ac:dyDescent="0.25">
      <c r="D921" s="26"/>
      <c r="E921" s="26"/>
      <c r="F921" s="29"/>
      <c r="G921" s="25"/>
      <c r="H921"/>
      <c r="I921" s="26"/>
      <c r="J921"/>
      <c r="K921"/>
      <c r="L921" s="27"/>
      <c r="M921" s="27"/>
      <c r="N921" s="27"/>
      <c r="O921" s="27"/>
      <c r="P921" s="27"/>
      <c r="Q921" s="27"/>
      <c r="R921" s="27"/>
      <c r="S921" s="27"/>
      <c r="T921" s="27"/>
    </row>
    <row r="922" spans="4:20" x14ac:dyDescent="0.25">
      <c r="D922" s="26"/>
      <c r="E922" s="26"/>
      <c r="F922" s="29"/>
      <c r="G922" s="25"/>
      <c r="H922"/>
      <c r="I922" s="26"/>
      <c r="J922"/>
      <c r="K922"/>
      <c r="L922" s="27"/>
      <c r="M922" s="27"/>
      <c r="N922" s="27"/>
      <c r="O922" s="27"/>
      <c r="P922" s="27"/>
      <c r="Q922" s="27"/>
      <c r="R922" s="27"/>
      <c r="S922" s="27"/>
      <c r="T922" s="27"/>
    </row>
    <row r="923" spans="4:20" x14ac:dyDescent="0.25">
      <c r="D923" s="26"/>
      <c r="E923" s="26"/>
      <c r="F923" s="29"/>
      <c r="G923" s="25"/>
      <c r="H923"/>
      <c r="I923" s="26"/>
      <c r="J923"/>
      <c r="K923"/>
      <c r="L923" s="27"/>
      <c r="M923" s="27"/>
      <c r="N923" s="27"/>
      <c r="O923" s="27"/>
      <c r="P923" s="27"/>
      <c r="Q923" s="27"/>
      <c r="R923" s="27"/>
      <c r="S923" s="27"/>
      <c r="T923" s="27"/>
    </row>
    <row r="924" spans="4:20" x14ac:dyDescent="0.25">
      <c r="D924" s="26"/>
      <c r="E924" s="26"/>
      <c r="F924" s="29"/>
      <c r="G924" s="25"/>
      <c r="H924"/>
      <c r="I924" s="26"/>
      <c r="J924"/>
      <c r="K924"/>
      <c r="L924" s="27"/>
      <c r="M924" s="27"/>
      <c r="N924" s="27"/>
      <c r="O924" s="27"/>
      <c r="P924" s="27"/>
      <c r="Q924" s="27"/>
      <c r="R924" s="27"/>
      <c r="S924" s="27"/>
      <c r="T924" s="27"/>
    </row>
    <row r="925" spans="4:20" x14ac:dyDescent="0.25">
      <c r="D925" s="26"/>
      <c r="E925" s="26"/>
      <c r="F925" s="29"/>
      <c r="G925" s="25"/>
      <c r="H925"/>
      <c r="I925" s="26"/>
      <c r="J925"/>
      <c r="K925"/>
      <c r="L925" s="27"/>
      <c r="M925" s="27"/>
      <c r="N925" s="27"/>
      <c r="O925" s="27"/>
      <c r="P925" s="27"/>
      <c r="Q925" s="27"/>
      <c r="R925" s="27"/>
      <c r="S925" s="27"/>
      <c r="T925" s="27"/>
    </row>
    <row r="926" spans="4:20" x14ac:dyDescent="0.25">
      <c r="D926" s="26"/>
      <c r="E926" s="26"/>
      <c r="F926" s="29"/>
      <c r="G926" s="25"/>
      <c r="H926"/>
      <c r="I926" s="26"/>
      <c r="J926"/>
      <c r="K926"/>
      <c r="L926" s="27"/>
      <c r="M926" s="27"/>
      <c r="N926" s="27"/>
      <c r="O926" s="27"/>
      <c r="P926" s="27"/>
      <c r="Q926" s="27"/>
      <c r="R926" s="27"/>
      <c r="S926" s="27"/>
      <c r="T926" s="27"/>
    </row>
    <row r="927" spans="4:20" x14ac:dyDescent="0.25">
      <c r="D927" s="26"/>
      <c r="E927" s="26"/>
      <c r="F927" s="29"/>
      <c r="G927" s="25"/>
      <c r="H927"/>
      <c r="I927" s="26"/>
      <c r="J927"/>
      <c r="K927"/>
      <c r="L927" s="27"/>
      <c r="M927" s="27"/>
      <c r="N927" s="27"/>
      <c r="O927" s="27"/>
      <c r="P927" s="27"/>
      <c r="Q927" s="27"/>
      <c r="R927" s="27"/>
      <c r="S927" s="27"/>
      <c r="T927" s="27"/>
    </row>
    <row r="928" spans="4:20" x14ac:dyDescent="0.25">
      <c r="D928" s="26"/>
      <c r="E928" s="26"/>
      <c r="F928" s="29"/>
      <c r="G928" s="25"/>
      <c r="H928"/>
      <c r="I928" s="26"/>
      <c r="J928"/>
      <c r="K928"/>
      <c r="L928" s="27"/>
      <c r="M928" s="27"/>
      <c r="N928" s="27"/>
      <c r="O928" s="27"/>
      <c r="P928" s="27"/>
      <c r="Q928" s="27"/>
      <c r="R928" s="27"/>
      <c r="S928" s="27"/>
      <c r="T928" s="27"/>
    </row>
    <row r="929" spans="4:20" x14ac:dyDescent="0.25">
      <c r="D929" s="26"/>
      <c r="E929" s="26"/>
      <c r="F929" s="29"/>
      <c r="G929" s="25"/>
      <c r="H929"/>
      <c r="I929" s="26"/>
      <c r="J929"/>
      <c r="K929"/>
      <c r="L929" s="27"/>
      <c r="M929" s="27"/>
      <c r="N929" s="27"/>
      <c r="O929" s="27"/>
      <c r="P929" s="27"/>
      <c r="Q929" s="27"/>
      <c r="R929" s="27"/>
      <c r="S929" s="27"/>
      <c r="T929" s="27"/>
    </row>
    <row r="930" spans="4:20" x14ac:dyDescent="0.25">
      <c r="D930" s="26"/>
      <c r="E930" s="26"/>
      <c r="F930" s="29"/>
      <c r="G930" s="25"/>
      <c r="H930"/>
      <c r="I930" s="26"/>
      <c r="J930"/>
      <c r="K930"/>
      <c r="L930" s="27"/>
      <c r="M930" s="27"/>
      <c r="N930" s="27"/>
      <c r="O930" s="27"/>
      <c r="P930" s="27"/>
      <c r="Q930" s="27"/>
      <c r="R930" s="27"/>
      <c r="S930" s="27"/>
      <c r="T930" s="27"/>
    </row>
    <row r="931" spans="4:20" x14ac:dyDescent="0.25">
      <c r="D931" s="26"/>
      <c r="E931" s="26"/>
      <c r="F931" s="29"/>
      <c r="G931" s="25"/>
      <c r="H931"/>
      <c r="I931" s="26"/>
      <c r="J931"/>
      <c r="K931"/>
      <c r="L931" s="27"/>
      <c r="M931" s="27"/>
      <c r="N931" s="27"/>
      <c r="O931" s="27"/>
      <c r="P931" s="27"/>
      <c r="Q931" s="27"/>
      <c r="R931" s="27"/>
      <c r="S931" s="27"/>
      <c r="T931" s="27"/>
    </row>
    <row r="932" spans="4:20" x14ac:dyDescent="0.25">
      <c r="D932" s="26"/>
      <c r="E932" s="26"/>
      <c r="F932" s="29"/>
      <c r="G932" s="25"/>
      <c r="H932"/>
      <c r="I932" s="26"/>
      <c r="J932"/>
      <c r="K932"/>
      <c r="L932" s="27"/>
      <c r="M932" s="27"/>
      <c r="N932" s="27"/>
      <c r="O932" s="27"/>
      <c r="P932" s="27"/>
      <c r="Q932" s="27"/>
      <c r="R932" s="27"/>
      <c r="S932" s="27"/>
      <c r="T932" s="27"/>
    </row>
    <row r="933" spans="4:20" x14ac:dyDescent="0.25">
      <c r="D933" s="26"/>
      <c r="E933" s="26"/>
      <c r="F933" s="29"/>
      <c r="G933" s="25"/>
      <c r="H933"/>
      <c r="I933" s="26"/>
      <c r="J933"/>
      <c r="K933"/>
      <c r="L933" s="27"/>
      <c r="M933" s="27"/>
      <c r="N933" s="27"/>
      <c r="O933" s="27"/>
      <c r="P933" s="27"/>
      <c r="Q933" s="27"/>
      <c r="R933" s="27"/>
      <c r="S933" s="27"/>
      <c r="T933" s="27"/>
    </row>
    <row r="934" spans="4:20" x14ac:dyDescent="0.25">
      <c r="D934" s="26"/>
      <c r="E934" s="26"/>
      <c r="F934" s="29"/>
      <c r="G934" s="25"/>
      <c r="H934"/>
      <c r="I934" s="26"/>
      <c r="J934"/>
      <c r="K934"/>
      <c r="L934" s="27"/>
      <c r="M934" s="27"/>
      <c r="N934" s="27"/>
      <c r="O934" s="27"/>
      <c r="P934" s="27"/>
      <c r="Q934" s="27"/>
      <c r="R934" s="27"/>
      <c r="S934" s="27"/>
      <c r="T934" s="27"/>
    </row>
    <row r="935" spans="4:20" x14ac:dyDescent="0.25">
      <c r="D935" s="26"/>
      <c r="E935" s="26"/>
      <c r="F935" s="29"/>
      <c r="G935" s="25"/>
      <c r="H935"/>
      <c r="I935" s="26"/>
      <c r="J935"/>
      <c r="K935"/>
      <c r="L935" s="27"/>
      <c r="M935" s="27"/>
      <c r="N935" s="27"/>
      <c r="O935" s="27"/>
      <c r="P935" s="27"/>
      <c r="Q935" s="27"/>
      <c r="R935" s="27"/>
      <c r="S935" s="27"/>
      <c r="T935" s="27"/>
    </row>
    <row r="936" spans="4:20" x14ac:dyDescent="0.25">
      <c r="D936" s="26"/>
      <c r="E936" s="26"/>
      <c r="F936" s="29"/>
      <c r="G936" s="25"/>
      <c r="H936"/>
      <c r="I936" s="26"/>
      <c r="J936"/>
      <c r="K936"/>
      <c r="L936" s="27"/>
      <c r="M936" s="27"/>
      <c r="N936" s="27"/>
      <c r="O936" s="27"/>
      <c r="P936" s="27"/>
      <c r="Q936" s="27"/>
      <c r="R936" s="27"/>
      <c r="S936" s="27"/>
      <c r="T936" s="27"/>
    </row>
    <row r="937" spans="4:20" x14ac:dyDescent="0.25">
      <c r="D937" s="26"/>
      <c r="E937" s="26"/>
      <c r="F937" s="29"/>
      <c r="G937" s="25"/>
      <c r="H937"/>
      <c r="I937" s="26"/>
      <c r="J937"/>
      <c r="K937"/>
      <c r="L937" s="27"/>
      <c r="M937" s="27"/>
      <c r="N937" s="27"/>
      <c r="O937" s="27"/>
      <c r="P937" s="27"/>
      <c r="Q937" s="27"/>
      <c r="R937" s="27"/>
      <c r="S937" s="27"/>
      <c r="T937" s="27"/>
    </row>
    <row r="938" spans="4:20" x14ac:dyDescent="0.25">
      <c r="D938" s="26"/>
      <c r="E938" s="26"/>
      <c r="F938" s="29"/>
      <c r="G938" s="25"/>
      <c r="H938"/>
      <c r="I938" s="26"/>
      <c r="J938"/>
      <c r="K938"/>
      <c r="L938" s="27"/>
      <c r="M938" s="27"/>
      <c r="N938" s="27"/>
      <c r="O938" s="27"/>
      <c r="P938" s="27"/>
      <c r="Q938" s="27"/>
      <c r="R938" s="27"/>
      <c r="S938" s="27"/>
      <c r="T938" s="27"/>
    </row>
    <row r="939" spans="4:20" x14ac:dyDescent="0.25">
      <c r="D939" s="26"/>
      <c r="E939" s="26"/>
      <c r="F939" s="29"/>
      <c r="G939" s="25"/>
      <c r="H939"/>
      <c r="I939" s="26"/>
      <c r="J939"/>
      <c r="K939"/>
      <c r="L939" s="27"/>
      <c r="M939" s="27"/>
      <c r="N939" s="27"/>
      <c r="O939" s="27"/>
      <c r="P939" s="27"/>
      <c r="Q939" s="27"/>
      <c r="R939" s="27"/>
      <c r="S939" s="27"/>
      <c r="T939" s="27"/>
    </row>
    <row r="940" spans="4:20" x14ac:dyDescent="0.25">
      <c r="D940" s="26"/>
      <c r="E940" s="26"/>
      <c r="F940" s="29"/>
      <c r="G940" s="25"/>
      <c r="H940"/>
      <c r="I940" s="26"/>
      <c r="J940"/>
      <c r="K940"/>
      <c r="L940" s="27"/>
      <c r="M940" s="27"/>
      <c r="N940" s="27"/>
      <c r="O940" s="27"/>
      <c r="P940" s="27"/>
      <c r="Q940" s="27"/>
      <c r="R940" s="27"/>
      <c r="S940" s="27"/>
      <c r="T940" s="27"/>
    </row>
    <row r="941" spans="4:20" x14ac:dyDescent="0.25">
      <c r="D941" s="26"/>
      <c r="E941" s="26"/>
      <c r="F941" s="29"/>
      <c r="G941" s="25"/>
      <c r="H941"/>
      <c r="I941" s="26"/>
      <c r="J941"/>
      <c r="K941"/>
      <c r="L941" s="27"/>
      <c r="M941" s="27"/>
      <c r="N941" s="27"/>
      <c r="O941" s="27"/>
      <c r="P941" s="27"/>
      <c r="Q941" s="27"/>
      <c r="R941" s="27"/>
      <c r="S941" s="27"/>
      <c r="T941" s="27"/>
    </row>
    <row r="942" spans="4:20" x14ac:dyDescent="0.25">
      <c r="D942" s="26"/>
      <c r="E942" s="26"/>
      <c r="F942" s="29"/>
      <c r="G942" s="25"/>
      <c r="H942"/>
      <c r="I942" s="26"/>
      <c r="J942"/>
      <c r="K942"/>
      <c r="L942" s="27"/>
      <c r="M942" s="27"/>
      <c r="N942" s="27"/>
      <c r="O942" s="27"/>
      <c r="P942" s="27"/>
      <c r="Q942" s="27"/>
      <c r="R942" s="27"/>
      <c r="S942" s="27"/>
      <c r="T942" s="27"/>
    </row>
    <row r="943" spans="4:20" x14ac:dyDescent="0.25">
      <c r="D943" s="26"/>
      <c r="E943" s="26"/>
      <c r="F943" s="29"/>
      <c r="G943" s="25"/>
      <c r="H943"/>
      <c r="I943" s="26"/>
      <c r="J943"/>
      <c r="K943"/>
      <c r="L943" s="27"/>
      <c r="M943" s="27"/>
      <c r="N943" s="27"/>
      <c r="O943" s="27"/>
      <c r="P943" s="27"/>
      <c r="Q943" s="27"/>
      <c r="R943" s="27"/>
      <c r="S943" s="27"/>
      <c r="T943" s="27"/>
    </row>
    <row r="944" spans="4:20" x14ac:dyDescent="0.25">
      <c r="D944" s="26"/>
      <c r="E944" s="26"/>
      <c r="F944" s="29"/>
      <c r="G944" s="25"/>
      <c r="H944"/>
      <c r="I944" s="26"/>
      <c r="J944"/>
      <c r="K944"/>
      <c r="L944" s="27"/>
      <c r="M944" s="27"/>
      <c r="N944" s="27"/>
      <c r="O944" s="27"/>
      <c r="P944" s="27"/>
      <c r="Q944" s="27"/>
      <c r="R944" s="27"/>
      <c r="S944" s="27"/>
      <c r="T944" s="27"/>
    </row>
    <row r="945" spans="4:20" x14ac:dyDescent="0.25">
      <c r="D945" s="26"/>
      <c r="E945" s="26"/>
      <c r="F945" s="29"/>
      <c r="G945" s="25"/>
      <c r="H945"/>
      <c r="I945" s="26"/>
      <c r="J945"/>
      <c r="K945"/>
      <c r="L945" s="27"/>
      <c r="M945" s="27"/>
      <c r="N945" s="27"/>
      <c r="O945" s="27"/>
      <c r="P945" s="27"/>
      <c r="Q945" s="27"/>
      <c r="R945" s="27"/>
      <c r="S945" s="27"/>
      <c r="T945" s="27"/>
    </row>
    <row r="946" spans="4:20" x14ac:dyDescent="0.25">
      <c r="D946" s="26"/>
      <c r="E946" s="26"/>
      <c r="F946" s="29"/>
      <c r="G946" s="25"/>
      <c r="H946"/>
      <c r="I946" s="26"/>
      <c r="J946"/>
      <c r="K946"/>
      <c r="L946" s="27"/>
      <c r="M946" s="27"/>
      <c r="N946" s="27"/>
      <c r="O946" s="27"/>
      <c r="P946" s="27"/>
      <c r="Q946" s="27"/>
      <c r="R946" s="27"/>
      <c r="S946" s="27"/>
      <c r="T946" s="27"/>
    </row>
    <row r="947" spans="4:20" x14ac:dyDescent="0.25">
      <c r="D947" s="26"/>
      <c r="E947" s="26"/>
      <c r="F947" s="29"/>
      <c r="G947" s="25"/>
      <c r="H947"/>
      <c r="I947" s="26"/>
      <c r="J947"/>
      <c r="K947"/>
      <c r="L947" s="27"/>
      <c r="M947" s="27"/>
      <c r="N947" s="27"/>
      <c r="O947" s="27"/>
      <c r="P947" s="27"/>
      <c r="Q947" s="27"/>
      <c r="R947" s="27"/>
      <c r="S947" s="27"/>
      <c r="T947" s="27"/>
    </row>
    <row r="948" spans="4:20" x14ac:dyDescent="0.25">
      <c r="D948" s="26"/>
      <c r="E948" s="26"/>
      <c r="F948" s="29"/>
      <c r="G948" s="25"/>
      <c r="H948"/>
      <c r="I948" s="26"/>
      <c r="J948"/>
      <c r="K948"/>
      <c r="L948" s="27"/>
      <c r="M948" s="27"/>
      <c r="N948" s="27"/>
      <c r="O948" s="27"/>
      <c r="P948" s="27"/>
      <c r="Q948" s="27"/>
      <c r="R948" s="27"/>
      <c r="S948" s="27"/>
      <c r="T948" s="27"/>
    </row>
    <row r="949" spans="4:20" x14ac:dyDescent="0.25">
      <c r="D949" s="26"/>
      <c r="E949" s="26"/>
      <c r="F949" s="29"/>
      <c r="G949" s="25"/>
      <c r="H949"/>
      <c r="I949" s="26"/>
      <c r="J949"/>
      <c r="K949"/>
      <c r="L949" s="27"/>
      <c r="M949" s="27"/>
      <c r="N949" s="27"/>
      <c r="O949" s="27"/>
      <c r="P949" s="27"/>
      <c r="Q949" s="27"/>
      <c r="R949" s="27"/>
      <c r="S949" s="27"/>
      <c r="T949" s="27"/>
    </row>
    <row r="950" spans="4:20" x14ac:dyDescent="0.25">
      <c r="D950" s="26"/>
      <c r="E950" s="26"/>
      <c r="F950" s="29"/>
      <c r="G950" s="25"/>
      <c r="H950"/>
      <c r="I950" s="26"/>
      <c r="J950"/>
      <c r="K950"/>
      <c r="L950" s="27"/>
      <c r="M950" s="27"/>
      <c r="N950" s="27"/>
      <c r="O950" s="27"/>
      <c r="P950" s="27"/>
      <c r="Q950" s="27"/>
      <c r="R950" s="27"/>
      <c r="S950" s="27"/>
      <c r="T950" s="27"/>
    </row>
    <row r="951" spans="4:20" x14ac:dyDescent="0.25">
      <c r="D951" s="26"/>
      <c r="E951" s="26"/>
      <c r="F951" s="29"/>
      <c r="G951" s="25"/>
      <c r="H951"/>
      <c r="I951" s="26"/>
      <c r="J951"/>
      <c r="K951"/>
      <c r="L951" s="27"/>
      <c r="M951" s="27"/>
      <c r="N951" s="27"/>
      <c r="O951" s="27"/>
      <c r="P951" s="27"/>
      <c r="Q951" s="27"/>
      <c r="R951" s="27"/>
      <c r="S951" s="27"/>
      <c r="T951" s="27"/>
    </row>
    <row r="952" spans="4:20" x14ac:dyDescent="0.25">
      <c r="D952" s="26"/>
      <c r="E952" s="26"/>
      <c r="F952" s="29"/>
      <c r="G952" s="25"/>
      <c r="H952"/>
      <c r="I952" s="26"/>
      <c r="J952"/>
      <c r="K952"/>
      <c r="L952" s="27"/>
      <c r="M952" s="27"/>
      <c r="N952" s="27"/>
      <c r="O952" s="27"/>
      <c r="P952" s="27"/>
      <c r="Q952" s="27"/>
      <c r="R952" s="27"/>
      <c r="S952" s="27"/>
      <c r="T952" s="27"/>
    </row>
    <row r="953" spans="4:20" x14ac:dyDescent="0.25">
      <c r="D953" s="26"/>
      <c r="E953" s="26"/>
      <c r="F953" s="29"/>
      <c r="G953" s="25"/>
      <c r="H953"/>
      <c r="I953" s="26"/>
      <c r="J953"/>
      <c r="K953"/>
      <c r="L953" s="27"/>
      <c r="M953" s="27"/>
      <c r="N953" s="27"/>
      <c r="O953" s="27"/>
      <c r="P953" s="27"/>
      <c r="Q953" s="27"/>
      <c r="R953" s="27"/>
      <c r="S953" s="27"/>
      <c r="T953" s="27"/>
    </row>
    <row r="954" spans="4:20" x14ac:dyDescent="0.25">
      <c r="D954" s="26"/>
      <c r="E954" s="26"/>
      <c r="F954" s="29"/>
      <c r="G954" s="25"/>
      <c r="H954"/>
      <c r="I954" s="26"/>
      <c r="J954"/>
      <c r="K954"/>
      <c r="L954" s="27"/>
      <c r="M954" s="27"/>
      <c r="N954" s="27"/>
      <c r="O954" s="27"/>
      <c r="P954" s="27"/>
      <c r="Q954" s="27"/>
      <c r="R954" s="27"/>
      <c r="S954" s="27"/>
      <c r="T954" s="27"/>
    </row>
    <row r="955" spans="4:20" x14ac:dyDescent="0.25">
      <c r="D955" s="26"/>
      <c r="E955" s="26"/>
      <c r="F955" s="29"/>
      <c r="G955" s="25"/>
      <c r="H955"/>
      <c r="I955" s="26"/>
      <c r="J955"/>
      <c r="K955"/>
      <c r="L955" s="27"/>
      <c r="M955" s="27"/>
      <c r="N955" s="27"/>
      <c r="O955" s="27"/>
      <c r="P955" s="27"/>
      <c r="Q955" s="27"/>
      <c r="R955" s="27"/>
      <c r="S955" s="27"/>
      <c r="T955" s="27"/>
    </row>
    <row r="956" spans="4:20" x14ac:dyDescent="0.25">
      <c r="D956" s="26"/>
      <c r="E956" s="26"/>
      <c r="F956" s="29"/>
      <c r="G956" s="25"/>
      <c r="H956"/>
      <c r="I956" s="26"/>
      <c r="J956"/>
      <c r="K956"/>
      <c r="L956" s="27"/>
      <c r="M956" s="27"/>
      <c r="N956" s="27"/>
      <c r="O956" s="27"/>
      <c r="P956" s="27"/>
      <c r="Q956" s="27"/>
      <c r="R956" s="27"/>
      <c r="S956" s="27"/>
      <c r="T956" s="27"/>
    </row>
    <row r="957" spans="4:20" x14ac:dyDescent="0.25">
      <c r="D957" s="26"/>
      <c r="E957" s="26"/>
      <c r="F957" s="29"/>
      <c r="G957" s="25"/>
      <c r="H957"/>
      <c r="I957" s="26"/>
      <c r="J957"/>
      <c r="K957"/>
      <c r="L957" s="27"/>
      <c r="M957" s="27"/>
      <c r="N957" s="27"/>
      <c r="O957" s="27"/>
      <c r="P957" s="27"/>
      <c r="Q957" s="27"/>
      <c r="R957" s="27"/>
      <c r="S957" s="27"/>
      <c r="T957" s="27"/>
    </row>
    <row r="958" spans="4:20" x14ac:dyDescent="0.25">
      <c r="D958" s="26"/>
      <c r="E958" s="26"/>
      <c r="F958" s="29"/>
      <c r="G958" s="25"/>
      <c r="H958"/>
      <c r="I958" s="26"/>
      <c r="J958"/>
      <c r="K958"/>
      <c r="L958" s="27"/>
      <c r="M958" s="27"/>
      <c r="N958" s="27"/>
      <c r="O958" s="27"/>
      <c r="P958" s="27"/>
      <c r="Q958" s="27"/>
      <c r="R958" s="27"/>
      <c r="S958" s="27"/>
      <c r="T958" s="27"/>
    </row>
    <row r="959" spans="4:20" x14ac:dyDescent="0.25">
      <c r="D959" s="26"/>
      <c r="E959" s="26"/>
      <c r="F959" s="29"/>
      <c r="G959" s="25"/>
      <c r="H959"/>
      <c r="I959" s="26"/>
      <c r="J959"/>
      <c r="K959"/>
      <c r="L959" s="27"/>
      <c r="M959" s="27"/>
      <c r="N959" s="27"/>
      <c r="O959" s="27"/>
      <c r="P959" s="27"/>
      <c r="Q959" s="27"/>
      <c r="R959" s="27"/>
      <c r="S959" s="27"/>
      <c r="T959" s="27"/>
    </row>
    <row r="960" spans="4:20" x14ac:dyDescent="0.25">
      <c r="D960" s="26"/>
      <c r="E960" s="26"/>
      <c r="F960" s="29"/>
      <c r="G960" s="25"/>
      <c r="H960"/>
      <c r="I960" s="26"/>
      <c r="J960"/>
      <c r="K960"/>
      <c r="L960" s="27"/>
      <c r="M960" s="27"/>
      <c r="N960" s="27"/>
      <c r="O960" s="27"/>
      <c r="P960" s="27"/>
      <c r="Q960" s="27"/>
      <c r="R960" s="27"/>
      <c r="S960" s="27"/>
      <c r="T960" s="27"/>
    </row>
    <row r="961" spans="4:20" x14ac:dyDescent="0.25">
      <c r="D961" s="26"/>
      <c r="E961" s="26"/>
      <c r="F961" s="29"/>
      <c r="G961" s="25"/>
      <c r="H961"/>
      <c r="I961" s="26"/>
      <c r="J961"/>
      <c r="K961"/>
      <c r="L961" s="27"/>
      <c r="M961" s="27"/>
      <c r="N961" s="27"/>
      <c r="O961" s="27"/>
      <c r="P961" s="27"/>
      <c r="Q961" s="27"/>
      <c r="R961" s="27"/>
      <c r="S961" s="27"/>
      <c r="T961" s="27"/>
    </row>
    <row r="962" spans="4:20" x14ac:dyDescent="0.25">
      <c r="D962" s="26"/>
      <c r="E962" s="26"/>
      <c r="F962" s="29"/>
      <c r="G962" s="25"/>
      <c r="H962"/>
      <c r="I962" s="26"/>
      <c r="J962"/>
      <c r="K962"/>
      <c r="L962" s="27"/>
      <c r="M962" s="27"/>
      <c r="N962" s="27"/>
      <c r="O962" s="27"/>
      <c r="P962" s="27"/>
      <c r="Q962" s="27"/>
      <c r="R962" s="27"/>
      <c r="S962" s="27"/>
      <c r="T962" s="27"/>
    </row>
    <row r="963" spans="4:20" x14ac:dyDescent="0.25">
      <c r="D963" s="26"/>
      <c r="E963" s="26"/>
      <c r="F963" s="29"/>
      <c r="G963" s="25"/>
      <c r="H963"/>
      <c r="I963" s="26"/>
      <c r="J963"/>
      <c r="K963"/>
      <c r="L963" s="27"/>
      <c r="M963" s="27"/>
      <c r="N963" s="27"/>
      <c r="O963" s="27"/>
      <c r="P963" s="27"/>
      <c r="Q963" s="27"/>
      <c r="R963" s="27"/>
      <c r="S963" s="27"/>
      <c r="T963" s="27"/>
    </row>
    <row r="964" spans="4:20" x14ac:dyDescent="0.25">
      <c r="D964" s="26"/>
      <c r="E964" s="26"/>
      <c r="F964" s="29"/>
      <c r="G964" s="25"/>
      <c r="H964"/>
      <c r="I964" s="26"/>
      <c r="J964"/>
      <c r="K964"/>
      <c r="L964" s="27"/>
      <c r="M964" s="27"/>
      <c r="N964" s="27"/>
      <c r="O964" s="27"/>
      <c r="P964" s="27"/>
      <c r="Q964" s="27"/>
      <c r="R964" s="27"/>
      <c r="S964" s="27"/>
      <c r="T964" s="27"/>
    </row>
    <row r="965" spans="4:20" x14ac:dyDescent="0.25">
      <c r="D965" s="26"/>
      <c r="E965" s="26"/>
      <c r="F965" s="29"/>
      <c r="G965" s="25"/>
      <c r="H965"/>
      <c r="I965" s="26"/>
      <c r="J965"/>
      <c r="K965"/>
      <c r="L965" s="27"/>
      <c r="M965" s="27"/>
      <c r="N965" s="27"/>
      <c r="O965" s="27"/>
      <c r="P965" s="27"/>
      <c r="Q965" s="27"/>
      <c r="R965" s="27"/>
      <c r="S965" s="27"/>
      <c r="T965" s="27"/>
    </row>
    <row r="966" spans="4:20" x14ac:dyDescent="0.25">
      <c r="D966" s="26"/>
      <c r="E966" s="26"/>
      <c r="F966" s="29"/>
      <c r="G966" s="25"/>
      <c r="H966"/>
      <c r="I966" s="26"/>
      <c r="J966"/>
      <c r="K966"/>
      <c r="L966" s="27"/>
      <c r="M966" s="27"/>
      <c r="N966" s="27"/>
      <c r="O966" s="27"/>
      <c r="P966" s="27"/>
      <c r="Q966" s="27"/>
      <c r="R966" s="27"/>
      <c r="S966" s="27"/>
      <c r="T966" s="27"/>
    </row>
    <row r="967" spans="4:20" x14ac:dyDescent="0.25">
      <c r="D967" s="26"/>
      <c r="E967" s="26"/>
      <c r="F967" s="29"/>
      <c r="G967" s="25"/>
      <c r="H967"/>
      <c r="I967" s="26"/>
      <c r="J967"/>
      <c r="K967"/>
      <c r="L967" s="27"/>
      <c r="M967" s="27"/>
      <c r="N967" s="27"/>
      <c r="O967" s="27"/>
      <c r="P967" s="27"/>
      <c r="Q967" s="27"/>
      <c r="R967" s="27"/>
      <c r="S967" s="27"/>
      <c r="T967" s="27"/>
    </row>
    <row r="968" spans="4:20" x14ac:dyDescent="0.25">
      <c r="D968" s="26"/>
      <c r="E968" s="26"/>
      <c r="F968" s="29"/>
      <c r="G968" s="25"/>
      <c r="H968"/>
      <c r="I968" s="26"/>
      <c r="J968"/>
      <c r="K968"/>
      <c r="L968" s="27"/>
      <c r="M968" s="27"/>
      <c r="N968" s="27"/>
      <c r="O968" s="27"/>
      <c r="P968" s="27"/>
      <c r="Q968" s="27"/>
      <c r="R968" s="27"/>
      <c r="S968" s="27"/>
      <c r="T968" s="27"/>
    </row>
    <row r="969" spans="4:20" x14ac:dyDescent="0.25">
      <c r="D969" s="26"/>
      <c r="E969" s="26"/>
      <c r="F969" s="29"/>
      <c r="G969" s="25"/>
      <c r="H969"/>
      <c r="I969" s="26"/>
      <c r="J969"/>
      <c r="K969"/>
      <c r="L969" s="27"/>
      <c r="M969" s="27"/>
      <c r="N969" s="27"/>
      <c r="O969" s="27"/>
      <c r="P969" s="27"/>
      <c r="Q969" s="27"/>
      <c r="R969" s="27"/>
      <c r="S969" s="27"/>
      <c r="T969" s="27"/>
    </row>
    <row r="970" spans="4:20" x14ac:dyDescent="0.25">
      <c r="D970" s="26"/>
      <c r="E970" s="26"/>
      <c r="F970" s="29"/>
      <c r="G970" s="25"/>
      <c r="H970"/>
      <c r="I970" s="26"/>
      <c r="J970"/>
      <c r="K970"/>
      <c r="L970" s="27"/>
      <c r="M970" s="27"/>
      <c r="N970" s="27"/>
      <c r="O970" s="27"/>
      <c r="P970" s="27"/>
      <c r="Q970" s="27"/>
      <c r="R970" s="27"/>
      <c r="S970" s="27"/>
      <c r="T970" s="27"/>
    </row>
    <row r="971" spans="4:20" x14ac:dyDescent="0.25">
      <c r="D971" s="26"/>
      <c r="E971" s="26"/>
      <c r="F971" s="29"/>
      <c r="G971" s="25"/>
      <c r="H971"/>
      <c r="I971" s="26"/>
      <c r="J971"/>
      <c r="K971"/>
      <c r="L971" s="27"/>
      <c r="M971" s="27"/>
      <c r="N971" s="27"/>
      <c r="O971" s="27"/>
      <c r="P971" s="27"/>
      <c r="Q971" s="27"/>
      <c r="R971" s="27"/>
      <c r="S971" s="27"/>
      <c r="T971" s="27"/>
    </row>
    <row r="972" spans="4:20" x14ac:dyDescent="0.25">
      <c r="D972" s="26"/>
      <c r="E972" s="26"/>
      <c r="F972" s="29"/>
      <c r="G972" s="25"/>
      <c r="H972"/>
      <c r="I972" s="26"/>
      <c r="J972"/>
      <c r="K972"/>
      <c r="L972" s="27"/>
      <c r="M972" s="27"/>
      <c r="N972" s="27"/>
      <c r="O972" s="27"/>
      <c r="P972" s="27"/>
      <c r="Q972" s="27"/>
      <c r="R972" s="27"/>
      <c r="S972" s="27"/>
      <c r="T972" s="27"/>
    </row>
    <row r="973" spans="4:20" x14ac:dyDescent="0.25">
      <c r="D973" s="26"/>
      <c r="E973" s="26"/>
      <c r="F973" s="29"/>
      <c r="G973" s="25"/>
      <c r="H973"/>
      <c r="I973" s="26"/>
      <c r="J973"/>
      <c r="K973"/>
      <c r="L973" s="27"/>
      <c r="M973" s="27"/>
      <c r="N973" s="27"/>
      <c r="O973" s="27"/>
      <c r="P973" s="27"/>
      <c r="Q973" s="27"/>
      <c r="R973" s="27"/>
      <c r="S973" s="27"/>
      <c r="T973" s="27"/>
    </row>
    <row r="974" spans="4:20" x14ac:dyDescent="0.25">
      <c r="D974" s="26"/>
      <c r="E974" s="26"/>
      <c r="F974" s="29"/>
      <c r="G974" s="25"/>
      <c r="H974"/>
      <c r="I974" s="26"/>
      <c r="J974"/>
      <c r="K974"/>
      <c r="L974" s="27"/>
      <c r="M974" s="27"/>
      <c r="N974" s="27"/>
      <c r="O974" s="27"/>
      <c r="P974" s="27"/>
      <c r="Q974" s="27"/>
      <c r="R974" s="27"/>
      <c r="S974" s="27"/>
      <c r="T974" s="27"/>
    </row>
    <row r="975" spans="4:20" x14ac:dyDescent="0.25">
      <c r="D975" s="26"/>
      <c r="E975" s="26"/>
      <c r="F975" s="29"/>
      <c r="G975" s="25"/>
      <c r="H975"/>
      <c r="I975" s="26"/>
      <c r="J975"/>
      <c r="K975"/>
      <c r="L975" s="27"/>
      <c r="M975" s="27"/>
      <c r="N975" s="27"/>
      <c r="O975" s="27"/>
      <c r="P975" s="27"/>
      <c r="Q975" s="27"/>
      <c r="R975" s="27"/>
      <c r="S975" s="27"/>
      <c r="T975" s="27"/>
    </row>
    <row r="976" spans="4:20" x14ac:dyDescent="0.25">
      <c r="D976" s="26"/>
      <c r="E976" s="26"/>
      <c r="F976" s="29"/>
      <c r="G976" s="25"/>
      <c r="H976"/>
      <c r="I976" s="26"/>
      <c r="J976"/>
      <c r="K976"/>
      <c r="L976" s="27"/>
      <c r="M976" s="27"/>
      <c r="N976" s="27"/>
      <c r="O976" s="27"/>
      <c r="P976" s="27"/>
      <c r="Q976" s="27"/>
      <c r="R976" s="27"/>
      <c r="S976" s="27"/>
      <c r="T976" s="27"/>
    </row>
    <row r="977" spans="4:20" x14ac:dyDescent="0.25">
      <c r="D977" s="26"/>
      <c r="E977" s="26"/>
      <c r="F977" s="29"/>
      <c r="G977" s="25"/>
      <c r="H977"/>
      <c r="I977" s="26"/>
      <c r="J977"/>
      <c r="K977"/>
      <c r="L977" s="27"/>
      <c r="M977" s="27"/>
      <c r="N977" s="27"/>
      <c r="O977" s="27"/>
      <c r="P977" s="27"/>
      <c r="Q977" s="27"/>
      <c r="R977" s="27"/>
      <c r="S977" s="27"/>
      <c r="T977" s="27"/>
    </row>
    <row r="978" spans="4:20" x14ac:dyDescent="0.25">
      <c r="D978" s="26"/>
      <c r="E978" s="26"/>
      <c r="F978" s="29"/>
      <c r="G978" s="25"/>
      <c r="H978"/>
      <c r="I978" s="26"/>
      <c r="J978"/>
      <c r="K978"/>
      <c r="L978" s="27"/>
      <c r="M978" s="27"/>
      <c r="N978" s="27"/>
      <c r="O978" s="27"/>
      <c r="P978" s="27"/>
      <c r="Q978" s="27"/>
      <c r="R978" s="27"/>
      <c r="S978" s="27"/>
      <c r="T978" s="27"/>
    </row>
    <row r="979" spans="4:20" x14ac:dyDescent="0.25">
      <c r="D979" s="26"/>
      <c r="E979" s="26"/>
      <c r="F979" s="29"/>
      <c r="G979" s="25"/>
      <c r="H979"/>
      <c r="I979" s="26"/>
      <c r="J979"/>
      <c r="K979"/>
      <c r="L979" s="27"/>
      <c r="M979" s="27"/>
      <c r="N979" s="27"/>
      <c r="O979" s="27"/>
      <c r="P979" s="27"/>
      <c r="Q979" s="27"/>
      <c r="R979" s="27"/>
      <c r="S979" s="27"/>
      <c r="T979" s="27"/>
    </row>
    <row r="980" spans="4:20" x14ac:dyDescent="0.25">
      <c r="D980" s="26"/>
      <c r="E980" s="26"/>
      <c r="F980" s="29"/>
      <c r="G980" s="25"/>
      <c r="H980"/>
      <c r="I980" s="26"/>
      <c r="J980"/>
      <c r="K980"/>
      <c r="L980" s="27"/>
      <c r="M980" s="27"/>
      <c r="N980" s="27"/>
      <c r="O980" s="27"/>
      <c r="P980" s="27"/>
      <c r="Q980" s="27"/>
      <c r="R980" s="27"/>
      <c r="S980" s="27"/>
      <c r="T980" s="27"/>
    </row>
    <row r="981" spans="4:20" x14ac:dyDescent="0.25">
      <c r="D981" s="26"/>
      <c r="E981" s="26"/>
      <c r="F981" s="29"/>
      <c r="G981" s="25"/>
      <c r="H981"/>
      <c r="I981" s="26"/>
      <c r="J981"/>
      <c r="K981"/>
      <c r="L981" s="27"/>
      <c r="M981" s="27"/>
      <c r="N981" s="27"/>
      <c r="O981" s="27"/>
      <c r="P981" s="27"/>
      <c r="Q981" s="27"/>
      <c r="R981" s="27"/>
      <c r="S981" s="27"/>
      <c r="T981" s="27"/>
    </row>
    <row r="982" spans="4:20" x14ac:dyDescent="0.25">
      <c r="D982" s="26"/>
      <c r="E982" s="26"/>
      <c r="F982" s="29"/>
      <c r="G982" s="25"/>
      <c r="H982"/>
      <c r="I982" s="26"/>
      <c r="J982"/>
      <c r="K982"/>
      <c r="L982" s="27"/>
      <c r="M982" s="27"/>
      <c r="N982" s="27"/>
      <c r="O982" s="27"/>
      <c r="P982" s="27"/>
      <c r="Q982" s="27"/>
      <c r="R982" s="27"/>
      <c r="S982" s="27"/>
      <c r="T982" s="27"/>
    </row>
    <row r="983" spans="4:20" x14ac:dyDescent="0.25">
      <c r="D983" s="26"/>
      <c r="E983" s="26"/>
      <c r="F983" s="29"/>
      <c r="G983" s="25"/>
      <c r="H983"/>
      <c r="I983" s="26"/>
      <c r="J983"/>
      <c r="K983"/>
      <c r="L983" s="27"/>
      <c r="M983" s="27"/>
      <c r="N983" s="27"/>
      <c r="O983" s="27"/>
      <c r="P983" s="27"/>
      <c r="Q983" s="27"/>
      <c r="R983" s="27"/>
      <c r="S983" s="27"/>
      <c r="T983" s="27"/>
    </row>
    <row r="984" spans="4:20" x14ac:dyDescent="0.25">
      <c r="D984" s="26"/>
      <c r="E984" s="26"/>
      <c r="F984" s="29"/>
      <c r="G984" s="25"/>
      <c r="H984"/>
      <c r="I984" s="26"/>
      <c r="J984"/>
      <c r="K984"/>
      <c r="L984" s="27"/>
      <c r="M984" s="27"/>
      <c r="N984" s="27"/>
      <c r="O984" s="27"/>
      <c r="P984" s="27"/>
      <c r="Q984" s="27"/>
      <c r="R984" s="27"/>
      <c r="S984" s="27"/>
      <c r="T984" s="27"/>
    </row>
    <row r="985" spans="4:20" x14ac:dyDescent="0.25">
      <c r="D985" s="26"/>
      <c r="E985" s="26"/>
      <c r="F985" s="29"/>
      <c r="G985" s="25"/>
      <c r="H985"/>
      <c r="I985" s="26"/>
      <c r="J985"/>
      <c r="K985"/>
      <c r="L985" s="27"/>
      <c r="M985" s="27"/>
      <c r="N985" s="27"/>
      <c r="O985" s="27"/>
      <c r="P985" s="27"/>
      <c r="Q985" s="27"/>
      <c r="R985" s="27"/>
      <c r="S985" s="27"/>
      <c r="T985" s="27"/>
    </row>
    <row r="986" spans="4:20" x14ac:dyDescent="0.25">
      <c r="D986" s="26"/>
      <c r="E986" s="26"/>
      <c r="F986" s="29"/>
      <c r="G986" s="25"/>
      <c r="H986"/>
      <c r="I986" s="26"/>
      <c r="J986"/>
      <c r="K986"/>
      <c r="L986" s="27"/>
      <c r="M986" s="27"/>
      <c r="N986" s="27"/>
      <c r="O986" s="27"/>
      <c r="P986" s="27"/>
      <c r="Q986" s="27"/>
      <c r="R986" s="27"/>
      <c r="S986" s="27"/>
      <c r="T986" s="27"/>
    </row>
    <row r="987" spans="4:20" x14ac:dyDescent="0.25">
      <c r="D987" s="26"/>
      <c r="E987" s="26"/>
      <c r="F987" s="29"/>
      <c r="G987" s="25"/>
      <c r="H987"/>
      <c r="I987" s="26"/>
      <c r="J987"/>
      <c r="K987"/>
      <c r="L987" s="27"/>
      <c r="M987" s="27"/>
      <c r="N987" s="27"/>
      <c r="O987" s="27"/>
      <c r="P987" s="27"/>
      <c r="Q987" s="27"/>
      <c r="R987" s="27"/>
      <c r="S987" s="27"/>
      <c r="T987" s="27"/>
    </row>
    <row r="988" spans="4:20" x14ac:dyDescent="0.25">
      <c r="D988" s="26"/>
      <c r="E988" s="26"/>
      <c r="F988" s="29"/>
      <c r="G988" s="25"/>
      <c r="H988"/>
      <c r="I988" s="26"/>
      <c r="J988"/>
      <c r="K988"/>
      <c r="L988" s="27"/>
      <c r="M988" s="27"/>
      <c r="N988" s="27"/>
      <c r="O988" s="27"/>
      <c r="P988" s="27"/>
      <c r="Q988" s="27"/>
      <c r="R988" s="27"/>
      <c r="S988" s="27"/>
      <c r="T988" s="27"/>
    </row>
    <row r="989" spans="4:20" x14ac:dyDescent="0.25">
      <c r="D989" s="26"/>
      <c r="E989" s="26"/>
      <c r="F989" s="29"/>
      <c r="G989" s="25"/>
      <c r="H989"/>
      <c r="I989" s="26"/>
      <c r="J989"/>
      <c r="K989"/>
      <c r="L989" s="27"/>
      <c r="M989" s="27"/>
      <c r="N989" s="27"/>
      <c r="O989" s="27"/>
      <c r="P989" s="27"/>
      <c r="Q989" s="27"/>
      <c r="R989" s="27"/>
      <c r="S989" s="27"/>
      <c r="T989" s="27"/>
    </row>
    <row r="990" spans="4:20" x14ac:dyDescent="0.25">
      <c r="D990" s="26"/>
      <c r="E990" s="26"/>
      <c r="F990" s="29"/>
      <c r="G990" s="25"/>
      <c r="H990"/>
      <c r="I990" s="26"/>
      <c r="J990"/>
      <c r="K990"/>
      <c r="L990" s="27"/>
      <c r="M990" s="27"/>
      <c r="N990" s="27"/>
      <c r="O990" s="27"/>
      <c r="P990" s="27"/>
      <c r="Q990" s="27"/>
      <c r="R990" s="27"/>
      <c r="S990" s="27"/>
      <c r="T990" s="27"/>
    </row>
    <row r="991" spans="4:20" x14ac:dyDescent="0.25">
      <c r="D991" s="26"/>
      <c r="E991" s="26"/>
      <c r="F991" s="29"/>
      <c r="G991" s="25"/>
      <c r="H991"/>
      <c r="I991" s="26"/>
      <c r="J991"/>
      <c r="K991"/>
      <c r="L991" s="27"/>
      <c r="M991" s="27"/>
      <c r="N991" s="27"/>
      <c r="O991" s="27"/>
      <c r="P991" s="27"/>
      <c r="Q991" s="27"/>
      <c r="R991" s="27"/>
      <c r="S991" s="27"/>
      <c r="T991" s="27"/>
    </row>
    <row r="992" spans="4:20" x14ac:dyDescent="0.25">
      <c r="D992" s="26"/>
      <c r="E992" s="26"/>
      <c r="F992" s="29"/>
      <c r="G992" s="25"/>
      <c r="H992"/>
      <c r="I992" s="26"/>
      <c r="J992"/>
      <c r="K992"/>
      <c r="L992" s="27"/>
      <c r="M992" s="27"/>
      <c r="N992" s="27"/>
      <c r="O992" s="27"/>
      <c r="P992" s="27"/>
      <c r="Q992" s="27"/>
      <c r="R992" s="27"/>
      <c r="S992" s="27"/>
      <c r="T992" s="27"/>
    </row>
    <row r="993" spans="4:20" x14ac:dyDescent="0.25">
      <c r="D993" s="26"/>
      <c r="E993" s="26"/>
      <c r="F993" s="29"/>
      <c r="G993" s="25"/>
      <c r="H993"/>
      <c r="I993" s="26"/>
      <c r="J993"/>
      <c r="K993"/>
      <c r="L993" s="27"/>
      <c r="M993" s="27"/>
      <c r="N993" s="27"/>
      <c r="O993" s="27"/>
      <c r="P993" s="27"/>
      <c r="Q993" s="27"/>
      <c r="R993" s="27"/>
      <c r="S993" s="27"/>
      <c r="T993" s="27"/>
    </row>
    <row r="994" spans="4:20" x14ac:dyDescent="0.25">
      <c r="D994" s="26"/>
      <c r="E994" s="26"/>
      <c r="F994" s="29"/>
      <c r="G994" s="25"/>
      <c r="H994"/>
      <c r="I994" s="26"/>
      <c r="J994"/>
      <c r="K994"/>
      <c r="L994" s="27"/>
      <c r="M994" s="27"/>
      <c r="N994" s="27"/>
      <c r="O994" s="27"/>
      <c r="P994" s="27"/>
      <c r="Q994" s="27"/>
      <c r="R994" s="27"/>
      <c r="S994" s="27"/>
      <c r="T994" s="27"/>
    </row>
    <row r="995" spans="4:20" x14ac:dyDescent="0.25">
      <c r="D995" s="26"/>
      <c r="E995" s="26"/>
      <c r="F995" s="29"/>
      <c r="G995" s="25"/>
      <c r="H995"/>
      <c r="I995" s="26"/>
      <c r="J995"/>
      <c r="K995"/>
      <c r="L995" s="27"/>
      <c r="M995" s="27"/>
      <c r="N995" s="27"/>
      <c r="O995" s="27"/>
      <c r="P995" s="27"/>
      <c r="Q995" s="27"/>
      <c r="R995" s="27"/>
      <c r="S995" s="27"/>
      <c r="T995" s="27"/>
    </row>
    <row r="996" spans="4:20" x14ac:dyDescent="0.25">
      <c r="D996" s="26"/>
      <c r="E996" s="26"/>
      <c r="F996" s="29"/>
      <c r="G996" s="25"/>
      <c r="H996"/>
      <c r="I996" s="26"/>
      <c r="J996"/>
      <c r="K996"/>
      <c r="L996" s="27"/>
      <c r="M996" s="27"/>
      <c r="N996" s="27"/>
      <c r="O996" s="27"/>
      <c r="P996" s="27"/>
      <c r="Q996" s="27"/>
      <c r="R996" s="27"/>
      <c r="S996" s="27"/>
      <c r="T996" s="27"/>
    </row>
    <row r="997" spans="4:20" x14ac:dyDescent="0.25">
      <c r="D997" s="26"/>
      <c r="E997" s="26"/>
      <c r="F997" s="29"/>
      <c r="G997" s="25"/>
      <c r="H997"/>
      <c r="I997" s="26"/>
      <c r="J997"/>
      <c r="K997"/>
      <c r="L997" s="27"/>
      <c r="M997" s="27"/>
      <c r="N997" s="27"/>
      <c r="O997" s="27"/>
      <c r="P997" s="27"/>
      <c r="Q997" s="27"/>
      <c r="R997" s="27"/>
      <c r="S997" s="27"/>
      <c r="T997" s="27"/>
    </row>
    <row r="998" spans="4:20" x14ac:dyDescent="0.25">
      <c r="D998" s="26"/>
      <c r="E998" s="26"/>
      <c r="F998" s="29"/>
      <c r="G998" s="25"/>
      <c r="H998"/>
      <c r="I998" s="26"/>
      <c r="J998"/>
      <c r="K998"/>
      <c r="L998" s="27"/>
      <c r="M998" s="27"/>
      <c r="N998" s="27"/>
      <c r="O998" s="27"/>
      <c r="P998" s="27"/>
      <c r="Q998" s="27"/>
      <c r="R998" s="27"/>
      <c r="S998" s="27"/>
      <c r="T998" s="27"/>
    </row>
    <row r="999" spans="4:20" x14ac:dyDescent="0.25">
      <c r="D999" s="26"/>
      <c r="E999" s="26"/>
      <c r="F999" s="29"/>
      <c r="G999" s="25"/>
      <c r="H999"/>
      <c r="I999" s="26"/>
      <c r="J999"/>
      <c r="K999"/>
      <c r="L999" s="27"/>
      <c r="M999" s="27"/>
      <c r="N999" s="27"/>
      <c r="O999" s="27"/>
      <c r="P999" s="27"/>
      <c r="Q999" s="27"/>
      <c r="R999" s="27"/>
      <c r="S999" s="27"/>
      <c r="T999" s="27"/>
    </row>
    <row r="1000" spans="4:20" x14ac:dyDescent="0.25">
      <c r="D1000" s="26"/>
      <c r="E1000" s="26"/>
      <c r="F1000" s="29"/>
      <c r="G1000" s="25"/>
      <c r="H1000"/>
      <c r="I1000" s="26"/>
      <c r="J1000"/>
      <c r="K1000"/>
      <c r="L1000" s="27"/>
      <c r="M1000" s="27"/>
      <c r="N1000" s="27"/>
      <c r="O1000" s="27"/>
      <c r="P1000" s="27"/>
      <c r="Q1000" s="27"/>
      <c r="R1000" s="27"/>
      <c r="S1000" s="27"/>
      <c r="T1000" s="27"/>
    </row>
    <row r="1001" spans="4:20" x14ac:dyDescent="0.25">
      <c r="D1001" s="26"/>
      <c r="E1001" s="26"/>
      <c r="F1001" s="29"/>
      <c r="G1001" s="25"/>
      <c r="H1001"/>
      <c r="I1001" s="26"/>
      <c r="J1001"/>
      <c r="K1001"/>
      <c r="L1001" s="27"/>
      <c r="M1001" s="27"/>
      <c r="N1001" s="27"/>
      <c r="O1001" s="27"/>
      <c r="P1001" s="27"/>
      <c r="Q1001" s="27"/>
      <c r="R1001" s="27"/>
      <c r="S1001" s="27"/>
      <c r="T1001" s="27"/>
    </row>
    <row r="1002" spans="4:20" x14ac:dyDescent="0.25">
      <c r="D1002" s="26"/>
      <c r="E1002" s="26"/>
      <c r="F1002" s="29"/>
      <c r="G1002" s="25"/>
      <c r="H1002"/>
      <c r="I1002" s="26"/>
      <c r="J1002"/>
      <c r="K1002"/>
      <c r="L1002" s="27"/>
      <c r="M1002" s="27"/>
      <c r="N1002" s="27"/>
      <c r="O1002" s="27"/>
      <c r="P1002" s="27"/>
      <c r="Q1002" s="27"/>
      <c r="R1002" s="27"/>
      <c r="S1002" s="27"/>
      <c r="T1002" s="27"/>
    </row>
    <row r="1003" spans="4:20" x14ac:dyDescent="0.25">
      <c r="D1003" s="26"/>
      <c r="E1003" s="26"/>
      <c r="F1003" s="29"/>
      <c r="G1003" s="25"/>
      <c r="H1003"/>
      <c r="I1003" s="26"/>
      <c r="J1003"/>
      <c r="K1003"/>
      <c r="L1003" s="27"/>
      <c r="M1003" s="27"/>
      <c r="N1003" s="27"/>
      <c r="O1003" s="27"/>
      <c r="P1003" s="27"/>
      <c r="Q1003" s="27"/>
      <c r="R1003" s="27"/>
      <c r="S1003" s="27"/>
      <c r="T1003" s="27"/>
    </row>
    <row r="1004" spans="4:20" x14ac:dyDescent="0.25">
      <c r="D1004" s="26"/>
      <c r="E1004" s="26"/>
      <c r="F1004" s="29"/>
      <c r="G1004" s="25"/>
      <c r="H1004"/>
      <c r="I1004" s="26"/>
      <c r="J1004"/>
      <c r="K1004"/>
      <c r="L1004" s="27"/>
      <c r="M1004" s="27"/>
      <c r="N1004" s="27"/>
      <c r="O1004" s="27"/>
      <c r="P1004" s="27"/>
      <c r="Q1004" s="27"/>
      <c r="R1004" s="27"/>
      <c r="S1004" s="27"/>
      <c r="T1004" s="27"/>
    </row>
    <row r="1005" spans="4:20" x14ac:dyDescent="0.25">
      <c r="D1005" s="26"/>
      <c r="E1005" s="26"/>
      <c r="F1005" s="29"/>
      <c r="G1005" s="25"/>
      <c r="H1005"/>
      <c r="I1005" s="26"/>
      <c r="J1005"/>
      <c r="K1005"/>
      <c r="L1005" s="27"/>
      <c r="M1005" s="27"/>
      <c r="N1005" s="27"/>
      <c r="O1005" s="27"/>
      <c r="P1005" s="27"/>
      <c r="Q1005" s="27"/>
      <c r="R1005" s="27"/>
      <c r="S1005" s="27"/>
      <c r="T1005" s="27"/>
    </row>
    <row r="1006" spans="4:20" x14ac:dyDescent="0.25">
      <c r="D1006" s="26"/>
      <c r="E1006" s="26"/>
      <c r="F1006" s="29"/>
      <c r="G1006" s="25"/>
      <c r="H1006"/>
      <c r="I1006" s="26"/>
      <c r="J1006"/>
      <c r="K1006"/>
      <c r="L1006" s="27"/>
      <c r="M1006" s="27"/>
      <c r="N1006" s="27"/>
      <c r="O1006" s="27"/>
      <c r="P1006" s="27"/>
      <c r="Q1006" s="27"/>
      <c r="R1006" s="27"/>
      <c r="S1006" s="27"/>
      <c r="T1006" s="27"/>
    </row>
    <row r="1007" spans="4:20" x14ac:dyDescent="0.25">
      <c r="D1007" s="26"/>
      <c r="E1007" s="26"/>
      <c r="F1007" s="29"/>
      <c r="G1007" s="25"/>
      <c r="H1007"/>
      <c r="I1007" s="26"/>
      <c r="J1007"/>
      <c r="K1007"/>
      <c r="L1007" s="27"/>
      <c r="M1007" s="27"/>
      <c r="N1007" s="27"/>
      <c r="O1007" s="27"/>
      <c r="P1007" s="27"/>
      <c r="Q1007" s="27"/>
      <c r="R1007" s="27"/>
      <c r="S1007" s="27"/>
      <c r="T1007" s="27"/>
    </row>
    <row r="1008" spans="4:20" x14ac:dyDescent="0.25">
      <c r="D1008" s="26"/>
      <c r="E1008" s="26"/>
      <c r="F1008" s="29"/>
      <c r="G1008" s="25"/>
      <c r="H1008"/>
      <c r="I1008" s="26"/>
      <c r="J1008"/>
      <c r="K1008"/>
      <c r="L1008" s="27"/>
      <c r="M1008" s="27"/>
      <c r="N1008" s="27"/>
      <c r="O1008" s="27"/>
      <c r="P1008" s="27"/>
      <c r="Q1008" s="27"/>
      <c r="R1008" s="27"/>
      <c r="S1008" s="27"/>
      <c r="T1008" s="27"/>
    </row>
    <row r="1009" spans="4:20" x14ac:dyDescent="0.25">
      <c r="D1009" s="26"/>
      <c r="E1009" s="26"/>
      <c r="F1009" s="29"/>
      <c r="G1009" s="25"/>
      <c r="H1009"/>
      <c r="I1009" s="26"/>
      <c r="J1009"/>
      <c r="K1009"/>
      <c r="L1009" s="27"/>
      <c r="M1009" s="27"/>
      <c r="N1009" s="27"/>
      <c r="O1009" s="27"/>
      <c r="P1009" s="27"/>
      <c r="Q1009" s="27"/>
      <c r="R1009" s="27"/>
      <c r="S1009" s="27"/>
      <c r="T1009" s="27"/>
    </row>
    <row r="1010" spans="4:20" x14ac:dyDescent="0.25">
      <c r="D1010" s="26"/>
      <c r="E1010" s="26"/>
      <c r="F1010" s="29"/>
      <c r="G1010" s="25"/>
      <c r="H1010"/>
      <c r="I1010" s="26"/>
      <c r="J1010"/>
      <c r="K1010"/>
      <c r="L1010" s="27"/>
      <c r="M1010" s="27"/>
      <c r="N1010" s="27"/>
      <c r="O1010" s="27"/>
      <c r="P1010" s="27"/>
      <c r="Q1010" s="27"/>
      <c r="R1010" s="27"/>
      <c r="S1010" s="27"/>
      <c r="T1010" s="27"/>
    </row>
    <row r="1011" spans="4:20" x14ac:dyDescent="0.25">
      <c r="D1011" s="26"/>
      <c r="E1011" s="26"/>
      <c r="F1011" s="29"/>
      <c r="G1011" s="25"/>
      <c r="H1011"/>
      <c r="I1011" s="26"/>
      <c r="J1011"/>
      <c r="K1011"/>
      <c r="L1011" s="27"/>
      <c r="M1011" s="27"/>
      <c r="N1011" s="27"/>
      <c r="O1011" s="27"/>
      <c r="P1011" s="27"/>
      <c r="Q1011" s="27"/>
      <c r="R1011" s="27"/>
      <c r="S1011" s="27"/>
      <c r="T1011" s="27"/>
    </row>
    <row r="1012" spans="4:20" x14ac:dyDescent="0.25">
      <c r="D1012" s="26"/>
      <c r="E1012" s="26"/>
      <c r="F1012" s="29"/>
      <c r="G1012" s="25"/>
      <c r="H1012"/>
      <c r="I1012" s="26"/>
      <c r="J1012"/>
      <c r="K1012"/>
      <c r="L1012" s="27"/>
      <c r="M1012" s="27"/>
      <c r="N1012" s="27"/>
      <c r="O1012" s="27"/>
      <c r="P1012" s="27"/>
      <c r="Q1012" s="27"/>
      <c r="R1012" s="27"/>
      <c r="S1012" s="27"/>
      <c r="T1012" s="27"/>
    </row>
    <row r="1013" spans="4:20" x14ac:dyDescent="0.25">
      <c r="D1013" s="26"/>
      <c r="E1013" s="26"/>
      <c r="F1013" s="29"/>
      <c r="G1013" s="25"/>
      <c r="H1013"/>
      <c r="I1013" s="26"/>
      <c r="J1013"/>
      <c r="K1013"/>
      <c r="L1013" s="27"/>
      <c r="M1013" s="27"/>
      <c r="N1013" s="27"/>
      <c r="O1013" s="27"/>
      <c r="P1013" s="27"/>
      <c r="Q1013" s="27"/>
      <c r="R1013" s="27"/>
      <c r="S1013" s="27"/>
      <c r="T1013" s="27"/>
    </row>
    <row r="1014" spans="4:20" x14ac:dyDescent="0.25">
      <c r="D1014" s="26"/>
      <c r="E1014" s="26"/>
      <c r="F1014" s="29"/>
      <c r="G1014" s="25"/>
      <c r="H1014"/>
      <c r="I1014" s="26"/>
      <c r="J1014"/>
      <c r="K1014"/>
      <c r="L1014" s="27"/>
      <c r="M1014" s="27"/>
      <c r="N1014" s="27"/>
      <c r="O1014" s="27"/>
      <c r="P1014" s="27"/>
      <c r="Q1014" s="27"/>
      <c r="R1014" s="27"/>
      <c r="S1014" s="27"/>
      <c r="T1014" s="27"/>
    </row>
    <row r="1015" spans="4:20" x14ac:dyDescent="0.25">
      <c r="D1015" s="26"/>
      <c r="E1015" s="26"/>
      <c r="F1015" s="29"/>
      <c r="G1015" s="25"/>
      <c r="H1015"/>
      <c r="I1015" s="26"/>
      <c r="J1015"/>
      <c r="K1015"/>
      <c r="L1015" s="27"/>
      <c r="M1015" s="27"/>
      <c r="N1015" s="27"/>
      <c r="O1015" s="27"/>
      <c r="P1015" s="27"/>
      <c r="Q1015" s="27"/>
      <c r="R1015" s="27"/>
      <c r="S1015" s="27"/>
      <c r="T1015" s="27"/>
    </row>
    <row r="1016" spans="4:20" x14ac:dyDescent="0.25">
      <c r="D1016" s="26"/>
      <c r="E1016" s="26"/>
      <c r="F1016" s="29"/>
      <c r="G1016" s="25"/>
      <c r="H1016"/>
      <c r="I1016" s="26"/>
      <c r="J1016"/>
      <c r="K1016"/>
      <c r="L1016" s="27"/>
      <c r="M1016" s="27"/>
      <c r="N1016" s="27"/>
      <c r="O1016" s="27"/>
      <c r="P1016" s="27"/>
      <c r="Q1016" s="27"/>
      <c r="R1016" s="27"/>
      <c r="S1016" s="27"/>
      <c r="T1016" s="27"/>
    </row>
    <row r="1017" spans="4:20" x14ac:dyDescent="0.25">
      <c r="D1017" s="26"/>
      <c r="E1017" s="26"/>
      <c r="F1017" s="29"/>
      <c r="G1017" s="25"/>
      <c r="H1017"/>
      <c r="I1017" s="26"/>
      <c r="J1017"/>
      <c r="K1017"/>
      <c r="L1017" s="27"/>
      <c r="M1017" s="27"/>
      <c r="N1017" s="27"/>
      <c r="O1017" s="27"/>
      <c r="P1017" s="27"/>
      <c r="Q1017" s="27"/>
      <c r="R1017" s="27"/>
      <c r="S1017" s="27"/>
      <c r="T1017" s="27"/>
    </row>
    <row r="1018" spans="4:20" x14ac:dyDescent="0.25">
      <c r="D1018" s="26"/>
      <c r="E1018" s="26"/>
      <c r="F1018" s="29"/>
      <c r="G1018" s="25"/>
      <c r="H1018"/>
      <c r="I1018" s="26"/>
      <c r="J1018"/>
      <c r="K1018"/>
      <c r="L1018" s="27"/>
      <c r="M1018" s="27"/>
      <c r="N1018" s="27"/>
      <c r="O1018" s="27"/>
      <c r="P1018" s="27"/>
      <c r="Q1018" s="27"/>
      <c r="R1018" s="27"/>
      <c r="S1018" s="27"/>
      <c r="T1018" s="27"/>
    </row>
    <row r="1019" spans="4:20" x14ac:dyDescent="0.25">
      <c r="D1019" s="26"/>
      <c r="E1019" s="26"/>
      <c r="F1019" s="29"/>
      <c r="G1019" s="25"/>
      <c r="H1019"/>
      <c r="I1019" s="26"/>
      <c r="J1019"/>
      <c r="K1019"/>
      <c r="L1019" s="27"/>
      <c r="M1019" s="27"/>
      <c r="N1019" s="27"/>
      <c r="O1019" s="27"/>
      <c r="P1019" s="27"/>
      <c r="Q1019" s="27"/>
      <c r="R1019" s="27"/>
      <c r="S1019" s="27"/>
      <c r="T1019" s="27"/>
    </row>
    <row r="1020" spans="4:20" x14ac:dyDescent="0.25">
      <c r="D1020" s="26"/>
      <c r="E1020" s="26"/>
      <c r="F1020" s="29"/>
      <c r="G1020" s="25"/>
      <c r="H1020"/>
      <c r="I1020" s="26"/>
      <c r="J1020"/>
      <c r="K1020"/>
      <c r="L1020" s="27"/>
      <c r="M1020" s="27"/>
      <c r="N1020" s="27"/>
      <c r="O1020" s="27"/>
      <c r="P1020" s="27"/>
      <c r="Q1020" s="27"/>
      <c r="R1020" s="27"/>
      <c r="S1020" s="27"/>
      <c r="T1020" s="27"/>
    </row>
    <row r="1021" spans="4:20" x14ac:dyDescent="0.25">
      <c r="D1021" s="26"/>
      <c r="E1021" s="26"/>
      <c r="F1021" s="29"/>
      <c r="G1021" s="25"/>
      <c r="H1021"/>
      <c r="I1021" s="26"/>
      <c r="J1021"/>
      <c r="K1021"/>
      <c r="L1021" s="27"/>
      <c r="M1021" s="27"/>
      <c r="N1021" s="27"/>
      <c r="O1021" s="27"/>
      <c r="P1021" s="27"/>
      <c r="Q1021" s="27"/>
      <c r="R1021" s="27"/>
      <c r="S1021" s="27"/>
      <c r="T1021" s="27"/>
    </row>
    <row r="1022" spans="4:20" x14ac:dyDescent="0.25">
      <c r="D1022" s="26"/>
      <c r="E1022" s="26"/>
      <c r="F1022" s="29"/>
      <c r="G1022" s="25"/>
      <c r="H1022"/>
      <c r="I1022" s="26"/>
      <c r="J1022"/>
      <c r="K1022"/>
      <c r="L1022" s="27"/>
      <c r="M1022" s="27"/>
      <c r="N1022" s="27"/>
      <c r="O1022" s="27"/>
      <c r="P1022" s="27"/>
      <c r="Q1022" s="27"/>
      <c r="R1022" s="27"/>
      <c r="S1022" s="27"/>
      <c r="T1022" s="27"/>
    </row>
    <row r="1023" spans="4:20" x14ac:dyDescent="0.25">
      <c r="D1023" s="26"/>
      <c r="E1023" s="26"/>
      <c r="F1023" s="29"/>
      <c r="G1023" s="25"/>
      <c r="H1023"/>
      <c r="I1023" s="26"/>
      <c r="J1023"/>
      <c r="K1023"/>
      <c r="L1023" s="27"/>
      <c r="M1023" s="27"/>
      <c r="N1023" s="27"/>
      <c r="O1023" s="27"/>
      <c r="P1023" s="27"/>
      <c r="Q1023" s="27"/>
      <c r="R1023" s="27"/>
      <c r="S1023" s="27"/>
      <c r="T1023" s="27"/>
    </row>
    <row r="1024" spans="4:20" x14ac:dyDescent="0.25">
      <c r="D1024" s="26"/>
      <c r="E1024" s="26"/>
      <c r="F1024" s="29"/>
      <c r="G1024" s="25"/>
      <c r="H1024"/>
      <c r="I1024" s="26"/>
      <c r="J1024"/>
      <c r="K1024"/>
      <c r="L1024" s="27"/>
      <c r="M1024" s="27"/>
      <c r="N1024" s="27"/>
      <c r="O1024" s="27"/>
      <c r="P1024" s="27"/>
      <c r="Q1024" s="27"/>
      <c r="R1024" s="27"/>
      <c r="S1024" s="27"/>
      <c r="T1024" s="27"/>
    </row>
    <row r="1025" spans="4:20" x14ac:dyDescent="0.25">
      <c r="D1025" s="26"/>
      <c r="E1025" s="26"/>
      <c r="F1025" s="29"/>
      <c r="G1025" s="25"/>
      <c r="H1025"/>
      <c r="I1025" s="26"/>
      <c r="J1025"/>
      <c r="K1025"/>
      <c r="L1025" s="27"/>
      <c r="M1025" s="27"/>
      <c r="N1025" s="27"/>
      <c r="O1025" s="27"/>
      <c r="P1025" s="27"/>
      <c r="Q1025" s="27"/>
      <c r="R1025" s="27"/>
      <c r="S1025" s="27"/>
      <c r="T1025" s="27"/>
    </row>
    <row r="1026" spans="4:20" x14ac:dyDescent="0.25">
      <c r="D1026" s="26"/>
      <c r="E1026" s="26"/>
      <c r="F1026" s="29"/>
      <c r="G1026" s="25"/>
      <c r="H1026"/>
      <c r="I1026" s="26"/>
      <c r="J1026"/>
      <c r="K1026"/>
      <c r="L1026" s="27"/>
      <c r="M1026" s="27"/>
      <c r="N1026" s="27"/>
      <c r="O1026" s="27"/>
      <c r="P1026" s="27"/>
      <c r="Q1026" s="27"/>
      <c r="R1026" s="27"/>
      <c r="S1026" s="27"/>
      <c r="T1026" s="27"/>
    </row>
    <row r="1027" spans="4:20" x14ac:dyDescent="0.25">
      <c r="D1027" s="26"/>
      <c r="E1027" s="26"/>
      <c r="F1027" s="29"/>
      <c r="G1027" s="25"/>
      <c r="H1027"/>
      <c r="I1027" s="26"/>
      <c r="J1027"/>
      <c r="K1027"/>
      <c r="L1027" s="27"/>
      <c r="M1027" s="27"/>
      <c r="N1027" s="27"/>
      <c r="O1027" s="27"/>
      <c r="P1027" s="27"/>
      <c r="Q1027" s="27"/>
      <c r="R1027" s="27"/>
      <c r="S1027" s="27"/>
      <c r="T1027" s="27"/>
    </row>
    <row r="1028" spans="4:20" x14ac:dyDescent="0.25">
      <c r="D1028" s="26"/>
      <c r="E1028" s="26"/>
      <c r="F1028" s="29"/>
      <c r="G1028" s="25"/>
      <c r="H1028"/>
      <c r="I1028" s="26"/>
      <c r="J1028"/>
      <c r="K1028"/>
      <c r="L1028" s="27"/>
      <c r="M1028" s="27"/>
      <c r="N1028" s="27"/>
      <c r="O1028" s="27"/>
      <c r="P1028" s="27"/>
      <c r="Q1028" s="27"/>
      <c r="R1028" s="27"/>
      <c r="S1028" s="27"/>
      <c r="T1028" s="27"/>
    </row>
    <row r="1029" spans="4:20" x14ac:dyDescent="0.25">
      <c r="D1029" s="26"/>
      <c r="E1029" s="26"/>
      <c r="F1029" s="29"/>
      <c r="G1029" s="25"/>
      <c r="H1029"/>
      <c r="I1029" s="26"/>
      <c r="J1029"/>
      <c r="K1029"/>
      <c r="L1029" s="27"/>
      <c r="M1029" s="27"/>
      <c r="N1029" s="27"/>
      <c r="O1029" s="27"/>
      <c r="P1029" s="27"/>
      <c r="Q1029" s="27"/>
      <c r="R1029" s="27"/>
      <c r="S1029" s="27"/>
      <c r="T1029" s="27"/>
    </row>
    <row r="1030" spans="4:20" x14ac:dyDescent="0.25">
      <c r="D1030" s="26"/>
      <c r="E1030" s="26"/>
      <c r="F1030" s="29"/>
      <c r="G1030" s="25"/>
      <c r="H1030"/>
      <c r="I1030" s="26"/>
      <c r="J1030"/>
      <c r="K1030"/>
      <c r="L1030" s="27"/>
      <c r="M1030" s="27"/>
      <c r="N1030" s="27"/>
      <c r="O1030" s="27"/>
      <c r="P1030" s="27"/>
      <c r="Q1030" s="27"/>
      <c r="R1030" s="27"/>
      <c r="S1030" s="27"/>
      <c r="T1030" s="27"/>
    </row>
    <row r="1031" spans="4:20" x14ac:dyDescent="0.25">
      <c r="D1031" s="26"/>
      <c r="E1031" s="26"/>
      <c r="F1031" s="29"/>
      <c r="G1031" s="25"/>
      <c r="H1031"/>
      <c r="I1031" s="26"/>
      <c r="J1031"/>
      <c r="K1031"/>
      <c r="L1031" s="27"/>
      <c r="M1031" s="27"/>
      <c r="N1031" s="27"/>
      <c r="O1031" s="27"/>
      <c r="P1031" s="27"/>
      <c r="Q1031" s="27"/>
      <c r="R1031" s="27"/>
      <c r="S1031" s="27"/>
      <c r="T1031" s="27"/>
    </row>
    <row r="1032" spans="4:20" x14ac:dyDescent="0.25">
      <c r="D1032" s="26"/>
      <c r="E1032" s="26"/>
      <c r="F1032" s="29"/>
      <c r="G1032" s="25"/>
      <c r="H1032"/>
      <c r="I1032" s="26"/>
      <c r="J1032"/>
      <c r="K1032"/>
      <c r="L1032" s="27"/>
      <c r="M1032" s="27"/>
      <c r="N1032" s="27"/>
      <c r="O1032" s="27"/>
      <c r="P1032" s="27"/>
      <c r="Q1032" s="27"/>
      <c r="R1032" s="27"/>
      <c r="S1032" s="27"/>
      <c r="T1032" s="27"/>
    </row>
    <row r="1033" spans="4:20" x14ac:dyDescent="0.25">
      <c r="D1033" s="26"/>
      <c r="E1033" s="26"/>
      <c r="F1033" s="29"/>
      <c r="G1033" s="25"/>
      <c r="H1033"/>
      <c r="I1033" s="26"/>
      <c r="J1033"/>
      <c r="K1033"/>
      <c r="L1033" s="27"/>
      <c r="M1033" s="27"/>
      <c r="N1033" s="27"/>
      <c r="O1033" s="27"/>
      <c r="P1033" s="27"/>
      <c r="Q1033" s="27"/>
      <c r="R1033" s="27"/>
      <c r="S1033" s="27"/>
      <c r="T1033" s="27"/>
    </row>
    <row r="1034" spans="4:20" x14ac:dyDescent="0.25">
      <c r="D1034" s="26"/>
      <c r="E1034" s="26"/>
      <c r="F1034" s="29"/>
      <c r="G1034" s="25"/>
      <c r="H1034"/>
      <c r="I1034" s="26"/>
      <c r="J1034"/>
      <c r="K1034"/>
      <c r="L1034" s="27"/>
      <c r="M1034" s="27"/>
      <c r="N1034" s="27"/>
      <c r="O1034" s="27"/>
      <c r="P1034" s="27"/>
      <c r="Q1034" s="27"/>
      <c r="R1034" s="27"/>
      <c r="S1034" s="27"/>
      <c r="T1034" s="27"/>
    </row>
    <row r="1035" spans="4:20" x14ac:dyDescent="0.25">
      <c r="D1035" s="26"/>
      <c r="E1035" s="26"/>
      <c r="F1035" s="29"/>
      <c r="G1035" s="25"/>
      <c r="H1035"/>
      <c r="I1035" s="26"/>
      <c r="J1035"/>
      <c r="K1035"/>
      <c r="L1035" s="27"/>
      <c r="M1035" s="27"/>
      <c r="N1035" s="27"/>
      <c r="O1035" s="27"/>
      <c r="P1035" s="27"/>
      <c r="Q1035" s="27"/>
      <c r="R1035" s="27"/>
      <c r="S1035" s="27"/>
      <c r="T1035" s="27"/>
    </row>
    <row r="1036" spans="4:20" x14ac:dyDescent="0.25">
      <c r="D1036" s="26"/>
      <c r="E1036" s="26"/>
      <c r="F1036" s="29"/>
      <c r="G1036" s="25"/>
      <c r="H1036"/>
      <c r="I1036" s="26"/>
      <c r="J1036"/>
      <c r="K1036"/>
      <c r="L1036" s="27"/>
      <c r="M1036" s="27"/>
      <c r="N1036" s="27"/>
      <c r="O1036" s="27"/>
      <c r="P1036" s="27"/>
      <c r="Q1036" s="27"/>
      <c r="R1036" s="27"/>
      <c r="S1036" s="27"/>
      <c r="T1036" s="27"/>
    </row>
    <row r="1037" spans="4:20" x14ac:dyDescent="0.25">
      <c r="D1037" s="26"/>
      <c r="E1037" s="26"/>
      <c r="F1037" s="29"/>
      <c r="G1037" s="25"/>
      <c r="H1037"/>
      <c r="I1037" s="26"/>
      <c r="J1037"/>
      <c r="K1037"/>
      <c r="L1037" s="27"/>
      <c r="M1037" s="27"/>
      <c r="N1037" s="27"/>
      <c r="O1037" s="27"/>
      <c r="P1037" s="27"/>
      <c r="Q1037" s="27"/>
      <c r="R1037" s="27"/>
      <c r="S1037" s="27"/>
      <c r="T1037" s="27"/>
    </row>
    <row r="1038" spans="4:20" x14ac:dyDescent="0.25">
      <c r="D1038" s="26"/>
      <c r="E1038" s="26"/>
      <c r="F1038" s="29"/>
      <c r="G1038" s="25"/>
      <c r="H1038"/>
      <c r="I1038" s="26"/>
      <c r="J1038"/>
      <c r="K1038"/>
      <c r="L1038" s="27"/>
      <c r="M1038" s="27"/>
      <c r="N1038" s="27"/>
      <c r="O1038" s="27"/>
      <c r="P1038" s="27"/>
      <c r="Q1038" s="27"/>
      <c r="R1038" s="27"/>
      <c r="S1038" s="27"/>
      <c r="T1038" s="27"/>
    </row>
    <row r="1039" spans="4:20" x14ac:dyDescent="0.25">
      <c r="D1039" s="26"/>
      <c r="E1039" s="26"/>
      <c r="F1039" s="29"/>
      <c r="G1039" s="25"/>
      <c r="H1039"/>
      <c r="I1039" s="26"/>
      <c r="J1039"/>
      <c r="K1039"/>
      <c r="L1039" s="27"/>
      <c r="M1039" s="27"/>
      <c r="N1039" s="27"/>
      <c r="O1039" s="27"/>
      <c r="P1039" s="27"/>
      <c r="Q1039" s="27"/>
      <c r="R1039" s="27"/>
      <c r="S1039" s="27"/>
      <c r="T1039" s="27"/>
    </row>
    <row r="1040" spans="4:20" x14ac:dyDescent="0.25">
      <c r="D1040" s="26"/>
      <c r="E1040" s="26"/>
      <c r="F1040" s="29"/>
      <c r="G1040" s="25"/>
      <c r="H1040"/>
      <c r="I1040" s="26"/>
      <c r="J1040"/>
      <c r="K1040"/>
      <c r="L1040" s="27"/>
      <c r="M1040" s="27"/>
      <c r="N1040" s="27"/>
      <c r="O1040" s="27"/>
      <c r="P1040" s="27"/>
      <c r="Q1040" s="27"/>
      <c r="R1040" s="27"/>
      <c r="S1040" s="27"/>
      <c r="T1040" s="27"/>
    </row>
    <row r="1041" spans="4:20" x14ac:dyDescent="0.25">
      <c r="D1041" s="26"/>
      <c r="E1041" s="26"/>
      <c r="F1041" s="29"/>
      <c r="G1041" s="25"/>
      <c r="H1041"/>
      <c r="I1041" s="26"/>
      <c r="J1041"/>
      <c r="K1041"/>
      <c r="L1041" s="27"/>
      <c r="M1041" s="27"/>
      <c r="N1041" s="27"/>
      <c r="O1041" s="27"/>
      <c r="P1041" s="27"/>
      <c r="Q1041" s="27"/>
      <c r="R1041" s="27"/>
      <c r="S1041" s="27"/>
      <c r="T1041" s="27"/>
    </row>
    <row r="1042" spans="4:20" x14ac:dyDescent="0.25">
      <c r="D1042" s="26"/>
      <c r="E1042" s="26"/>
      <c r="F1042" s="29"/>
      <c r="G1042" s="25"/>
      <c r="H1042"/>
      <c r="I1042" s="26"/>
      <c r="J1042"/>
      <c r="K1042"/>
      <c r="L1042" s="27"/>
      <c r="M1042" s="27"/>
      <c r="N1042" s="27"/>
      <c r="O1042" s="27"/>
      <c r="P1042" s="27"/>
      <c r="Q1042" s="27"/>
      <c r="R1042" s="27"/>
      <c r="S1042" s="27"/>
      <c r="T1042" s="27"/>
    </row>
    <row r="1043" spans="4:20" x14ac:dyDescent="0.25">
      <c r="D1043" s="26"/>
      <c r="E1043" s="26"/>
      <c r="F1043" s="29"/>
      <c r="G1043" s="25"/>
      <c r="H1043"/>
      <c r="I1043" s="26"/>
      <c r="J1043"/>
      <c r="K1043"/>
      <c r="L1043" s="27"/>
      <c r="M1043" s="27"/>
      <c r="N1043" s="27"/>
      <c r="O1043" s="27"/>
      <c r="P1043" s="27"/>
      <c r="Q1043" s="27"/>
      <c r="R1043" s="27"/>
      <c r="S1043" s="27"/>
      <c r="T1043" s="27"/>
    </row>
    <row r="1044" spans="4:20" x14ac:dyDescent="0.25">
      <c r="D1044" s="26"/>
      <c r="E1044" s="26"/>
      <c r="F1044" s="29"/>
      <c r="G1044" s="25"/>
      <c r="H1044"/>
      <c r="I1044" s="26"/>
      <c r="J1044"/>
      <c r="K1044"/>
      <c r="L1044" s="27"/>
      <c r="M1044" s="27"/>
      <c r="N1044" s="27"/>
      <c r="O1044" s="27"/>
      <c r="P1044" s="27"/>
      <c r="Q1044" s="27"/>
      <c r="R1044" s="27"/>
      <c r="S1044" s="27"/>
      <c r="T1044" s="27"/>
    </row>
    <row r="1045" spans="4:20" x14ac:dyDescent="0.25">
      <c r="D1045" s="26"/>
      <c r="E1045" s="26"/>
      <c r="F1045" s="29"/>
      <c r="G1045" s="25"/>
      <c r="H1045"/>
      <c r="I1045" s="26"/>
      <c r="J1045"/>
      <c r="K1045"/>
      <c r="L1045" s="27"/>
      <c r="M1045" s="27"/>
      <c r="N1045" s="27"/>
      <c r="O1045" s="27"/>
      <c r="P1045" s="27"/>
      <c r="Q1045" s="27"/>
      <c r="R1045" s="27"/>
      <c r="S1045" s="27"/>
      <c r="T1045" s="27"/>
    </row>
    <row r="1046" spans="4:20" x14ac:dyDescent="0.25">
      <c r="D1046" s="26"/>
      <c r="E1046" s="26"/>
      <c r="F1046" s="29"/>
      <c r="G1046" s="25"/>
      <c r="H1046"/>
      <c r="I1046" s="26"/>
      <c r="J1046"/>
      <c r="K1046"/>
      <c r="L1046" s="27"/>
      <c r="M1046" s="27"/>
      <c r="N1046" s="27"/>
      <c r="O1046" s="27"/>
      <c r="P1046" s="27"/>
      <c r="Q1046" s="27"/>
      <c r="R1046" s="27"/>
      <c r="S1046" s="27"/>
      <c r="T1046" s="27"/>
    </row>
    <row r="1047" spans="4:20" x14ac:dyDescent="0.25">
      <c r="D1047" s="26"/>
      <c r="E1047" s="26"/>
      <c r="F1047" s="29"/>
      <c r="G1047" s="25"/>
      <c r="H1047"/>
      <c r="I1047" s="26"/>
      <c r="J1047"/>
      <c r="K1047"/>
      <c r="L1047" s="27"/>
      <c r="M1047" s="27"/>
      <c r="N1047" s="27"/>
      <c r="O1047" s="27"/>
      <c r="P1047" s="27"/>
      <c r="Q1047" s="27"/>
      <c r="R1047" s="27"/>
      <c r="S1047" s="27"/>
      <c r="T1047" s="27"/>
    </row>
    <row r="1048" spans="4:20" x14ac:dyDescent="0.25">
      <c r="D1048" s="26"/>
      <c r="E1048" s="26"/>
      <c r="F1048" s="29"/>
      <c r="G1048" s="25"/>
      <c r="H1048"/>
      <c r="I1048" s="26"/>
      <c r="J1048"/>
      <c r="K1048"/>
      <c r="L1048" s="27"/>
      <c r="M1048" s="27"/>
      <c r="N1048" s="27"/>
      <c r="O1048" s="27"/>
      <c r="P1048" s="27"/>
      <c r="Q1048" s="27"/>
      <c r="R1048" s="27"/>
      <c r="S1048" s="27"/>
      <c r="T1048" s="27"/>
    </row>
    <row r="1049" spans="4:20" x14ac:dyDescent="0.25">
      <c r="D1049" s="26"/>
      <c r="E1049" s="26"/>
      <c r="F1049" s="29"/>
      <c r="G1049" s="25"/>
      <c r="H1049"/>
      <c r="I1049" s="26"/>
      <c r="J1049"/>
      <c r="K1049"/>
      <c r="L1049" s="27"/>
      <c r="M1049" s="27"/>
      <c r="N1049" s="27"/>
      <c r="O1049" s="27"/>
      <c r="P1049" s="27"/>
      <c r="Q1049" s="27"/>
      <c r="R1049" s="27"/>
      <c r="S1049" s="27"/>
      <c r="T1049" s="27"/>
    </row>
    <row r="1050" spans="4:20" x14ac:dyDescent="0.25">
      <c r="D1050" s="26"/>
      <c r="E1050" s="26"/>
      <c r="F1050" s="29"/>
      <c r="G1050" s="25"/>
      <c r="H1050"/>
      <c r="I1050" s="26"/>
      <c r="J1050"/>
      <c r="K1050"/>
      <c r="L1050" s="27"/>
      <c r="M1050" s="27"/>
      <c r="N1050" s="27"/>
      <c r="O1050" s="27"/>
      <c r="P1050" s="27"/>
      <c r="Q1050" s="27"/>
      <c r="R1050" s="27"/>
      <c r="S1050" s="27"/>
      <c r="T1050" s="27"/>
    </row>
    <row r="1051" spans="4:20" x14ac:dyDescent="0.25">
      <c r="D1051" s="26"/>
      <c r="E1051" s="26"/>
      <c r="F1051" s="29"/>
      <c r="G1051" s="25"/>
      <c r="H1051"/>
      <c r="I1051" s="26"/>
      <c r="J1051"/>
      <c r="K1051"/>
      <c r="L1051" s="27"/>
      <c r="M1051" s="27"/>
      <c r="N1051" s="27"/>
      <c r="O1051" s="27"/>
      <c r="P1051" s="27"/>
      <c r="Q1051" s="27"/>
      <c r="R1051" s="27"/>
      <c r="S1051" s="27"/>
      <c r="T1051" s="27"/>
    </row>
    <row r="1052" spans="4:20" x14ac:dyDescent="0.25">
      <c r="D1052" s="26"/>
      <c r="E1052" s="26"/>
      <c r="F1052" s="29"/>
      <c r="G1052" s="25"/>
      <c r="H1052"/>
      <c r="I1052" s="26"/>
      <c r="J1052"/>
      <c r="K1052"/>
      <c r="L1052" s="27"/>
      <c r="M1052" s="27"/>
      <c r="N1052" s="27"/>
      <c r="O1052" s="27"/>
      <c r="P1052" s="27"/>
      <c r="Q1052" s="27"/>
      <c r="R1052" s="27"/>
      <c r="S1052" s="27"/>
      <c r="T1052" s="27"/>
    </row>
    <row r="1053" spans="4:20" x14ac:dyDescent="0.25">
      <c r="D1053" s="26"/>
      <c r="E1053" s="26"/>
      <c r="F1053" s="29"/>
      <c r="G1053" s="25"/>
      <c r="H1053"/>
      <c r="I1053" s="26"/>
      <c r="J1053"/>
      <c r="K1053"/>
      <c r="L1053" s="27"/>
      <c r="M1053" s="27"/>
      <c r="N1053" s="27"/>
      <c r="O1053" s="27"/>
      <c r="P1053" s="27"/>
      <c r="Q1053" s="27"/>
      <c r="R1053" s="27"/>
      <c r="S1053" s="27"/>
      <c r="T1053" s="27"/>
    </row>
    <row r="1054" spans="4:20" x14ac:dyDescent="0.25">
      <c r="D1054" s="26"/>
      <c r="E1054" s="26"/>
      <c r="F1054" s="29"/>
      <c r="G1054" s="25"/>
      <c r="H1054"/>
      <c r="I1054" s="26"/>
      <c r="J1054"/>
      <c r="K1054"/>
      <c r="L1054" s="27"/>
      <c r="M1054" s="27"/>
      <c r="N1054" s="27"/>
      <c r="O1054" s="27"/>
      <c r="P1054" s="27"/>
      <c r="Q1054" s="27"/>
      <c r="R1054" s="27"/>
      <c r="S1054" s="27"/>
      <c r="T1054" s="27"/>
    </row>
    <row r="1055" spans="4:20" x14ac:dyDescent="0.25">
      <c r="D1055" s="26"/>
      <c r="E1055" s="26"/>
      <c r="F1055" s="29"/>
      <c r="G1055" s="25"/>
      <c r="H1055"/>
      <c r="I1055" s="26"/>
      <c r="J1055"/>
      <c r="K1055"/>
      <c r="L1055" s="27"/>
      <c r="M1055" s="27"/>
      <c r="N1055" s="27"/>
      <c r="O1055" s="27"/>
      <c r="P1055" s="27"/>
      <c r="Q1055" s="27"/>
      <c r="R1055" s="27"/>
      <c r="S1055" s="27"/>
      <c r="T1055" s="27"/>
    </row>
    <row r="1056" spans="4:20" x14ac:dyDescent="0.25">
      <c r="D1056" s="26"/>
      <c r="E1056" s="26"/>
      <c r="F1056" s="29"/>
      <c r="G1056" s="25"/>
      <c r="H1056"/>
      <c r="I1056" s="26"/>
      <c r="J1056"/>
      <c r="K1056"/>
      <c r="L1056" s="27"/>
      <c r="M1056" s="27"/>
      <c r="N1056" s="27"/>
      <c r="O1056" s="27"/>
      <c r="P1056" s="27"/>
      <c r="Q1056" s="27"/>
      <c r="R1056" s="27"/>
      <c r="S1056" s="27"/>
      <c r="T1056" s="27"/>
    </row>
    <row r="1057" spans="4:20" x14ac:dyDescent="0.25">
      <c r="D1057" s="26"/>
      <c r="E1057" s="26"/>
      <c r="F1057" s="29"/>
      <c r="G1057" s="25"/>
      <c r="H1057"/>
      <c r="I1057" s="26"/>
      <c r="J1057"/>
      <c r="K1057"/>
      <c r="L1057" s="27"/>
      <c r="M1057" s="27"/>
      <c r="N1057" s="27"/>
      <c r="O1057" s="27"/>
      <c r="P1057" s="27"/>
      <c r="Q1057" s="27"/>
      <c r="R1057" s="27"/>
      <c r="S1057" s="27"/>
      <c r="T1057" s="27"/>
    </row>
    <row r="1058" spans="4:20" x14ac:dyDescent="0.25">
      <c r="D1058" s="26"/>
      <c r="E1058" s="26"/>
      <c r="F1058" s="29"/>
      <c r="G1058" s="25"/>
      <c r="H1058"/>
      <c r="I1058" s="26"/>
      <c r="J1058"/>
      <c r="K1058"/>
      <c r="L1058" s="27"/>
      <c r="M1058" s="27"/>
      <c r="N1058" s="27"/>
      <c r="O1058" s="27"/>
      <c r="P1058" s="27"/>
      <c r="Q1058" s="27"/>
      <c r="R1058" s="27"/>
      <c r="S1058" s="27"/>
      <c r="T1058" s="27"/>
    </row>
    <row r="1059" spans="4:20" x14ac:dyDescent="0.25">
      <c r="D1059" s="26"/>
      <c r="E1059" s="26"/>
      <c r="F1059" s="29"/>
      <c r="G1059" s="25"/>
      <c r="H1059"/>
      <c r="I1059" s="26"/>
      <c r="J1059"/>
      <c r="K1059"/>
      <c r="L1059" s="27"/>
      <c r="M1059" s="27"/>
      <c r="N1059" s="27"/>
      <c r="O1059" s="27"/>
      <c r="P1059" s="27"/>
      <c r="Q1059" s="27"/>
      <c r="R1059" s="27"/>
      <c r="S1059" s="27"/>
      <c r="T1059" s="27"/>
    </row>
    <row r="1060" spans="4:20" x14ac:dyDescent="0.25">
      <c r="D1060" s="26"/>
      <c r="E1060" s="26"/>
      <c r="F1060" s="29"/>
      <c r="G1060" s="25"/>
      <c r="H1060"/>
      <c r="I1060" s="26"/>
      <c r="J1060"/>
      <c r="K1060"/>
      <c r="L1060" s="27"/>
      <c r="M1060" s="27"/>
      <c r="N1060" s="27"/>
      <c r="O1060" s="27"/>
      <c r="P1060" s="27"/>
      <c r="Q1060" s="27"/>
      <c r="R1060" s="27"/>
      <c r="S1060" s="27"/>
      <c r="T1060" s="27"/>
    </row>
    <row r="1061" spans="4:20" x14ac:dyDescent="0.25">
      <c r="D1061" s="26"/>
      <c r="E1061" s="26"/>
      <c r="F1061" s="29"/>
      <c r="G1061" s="25"/>
      <c r="H1061"/>
      <c r="I1061" s="26"/>
      <c r="J1061"/>
      <c r="K1061"/>
      <c r="L1061" s="27"/>
      <c r="M1061" s="27"/>
      <c r="N1061" s="27"/>
      <c r="O1061" s="27"/>
      <c r="P1061" s="27"/>
      <c r="Q1061" s="27"/>
      <c r="R1061" s="27"/>
      <c r="S1061" s="27"/>
      <c r="T1061" s="27"/>
    </row>
    <row r="1062" spans="4:20" x14ac:dyDescent="0.25">
      <c r="D1062" s="26"/>
      <c r="E1062" s="26"/>
      <c r="F1062" s="29"/>
      <c r="G1062" s="25"/>
      <c r="H1062"/>
      <c r="I1062" s="26"/>
      <c r="J1062"/>
      <c r="K1062"/>
      <c r="L1062" s="27"/>
      <c r="M1062" s="27"/>
      <c r="N1062" s="27"/>
      <c r="O1062" s="27"/>
      <c r="P1062" s="27"/>
      <c r="Q1062" s="27"/>
      <c r="R1062" s="27"/>
      <c r="S1062" s="27"/>
      <c r="T1062" s="27"/>
    </row>
    <row r="1063" spans="4:20" x14ac:dyDescent="0.25">
      <c r="D1063" s="26"/>
      <c r="E1063" s="26"/>
      <c r="F1063" s="29"/>
      <c r="G1063" s="25"/>
      <c r="H1063"/>
      <c r="I1063" s="26"/>
      <c r="J1063"/>
      <c r="K1063"/>
      <c r="L1063" s="27"/>
      <c r="M1063" s="27"/>
      <c r="N1063" s="27"/>
      <c r="O1063" s="27"/>
      <c r="P1063" s="27"/>
      <c r="Q1063" s="27"/>
      <c r="R1063" s="27"/>
      <c r="S1063" s="27"/>
      <c r="T1063" s="27"/>
    </row>
    <row r="1064" spans="4:20" x14ac:dyDescent="0.25">
      <c r="D1064" s="26"/>
      <c r="E1064" s="26"/>
      <c r="F1064" s="29"/>
      <c r="G1064" s="25"/>
      <c r="H1064"/>
      <c r="I1064" s="26"/>
      <c r="J1064"/>
      <c r="K1064"/>
      <c r="L1064" s="27"/>
      <c r="M1064" s="27"/>
      <c r="N1064" s="27"/>
      <c r="O1064" s="27"/>
      <c r="P1064" s="27"/>
      <c r="Q1064" s="27"/>
      <c r="R1064" s="27"/>
      <c r="S1064" s="27"/>
      <c r="T1064" s="27"/>
    </row>
    <row r="1065" spans="4:20" x14ac:dyDescent="0.25">
      <c r="D1065" s="26"/>
      <c r="E1065" s="26"/>
      <c r="F1065" s="29"/>
      <c r="G1065" s="25"/>
      <c r="H1065"/>
      <c r="I1065" s="26"/>
      <c r="J1065"/>
      <c r="K1065"/>
      <c r="L1065" s="27"/>
      <c r="M1065" s="27"/>
      <c r="N1065" s="27"/>
      <c r="O1065" s="27"/>
      <c r="P1065" s="27"/>
      <c r="Q1065" s="27"/>
      <c r="R1065" s="27"/>
      <c r="S1065" s="27"/>
      <c r="T1065" s="27"/>
    </row>
    <row r="1066" spans="4:20" x14ac:dyDescent="0.25">
      <c r="D1066" s="26"/>
      <c r="E1066" s="26"/>
      <c r="F1066" s="29"/>
      <c r="G1066" s="25"/>
      <c r="H1066"/>
      <c r="I1066" s="26"/>
      <c r="J1066"/>
      <c r="K1066"/>
      <c r="L1066" s="27"/>
      <c r="M1066" s="27"/>
      <c r="N1066" s="27"/>
      <c r="O1066" s="27"/>
      <c r="P1066" s="27"/>
      <c r="Q1066" s="27"/>
      <c r="R1066" s="27"/>
      <c r="S1066" s="27"/>
      <c r="T1066" s="27"/>
    </row>
    <row r="1067" spans="4:20" x14ac:dyDescent="0.25">
      <c r="D1067" s="26"/>
      <c r="E1067" s="26"/>
      <c r="F1067" s="29"/>
      <c r="G1067" s="25"/>
      <c r="H1067"/>
      <c r="I1067" s="26"/>
      <c r="J1067"/>
      <c r="K1067"/>
      <c r="L1067" s="27"/>
      <c r="M1067" s="27"/>
      <c r="N1067" s="27"/>
      <c r="O1067" s="27"/>
      <c r="P1067" s="27"/>
      <c r="Q1067" s="27"/>
      <c r="R1067" s="27"/>
      <c r="S1067" s="27"/>
      <c r="T1067" s="27"/>
    </row>
    <row r="1068" spans="4:20" x14ac:dyDescent="0.25">
      <c r="D1068" s="26"/>
      <c r="E1068" s="26"/>
      <c r="F1068" s="29"/>
      <c r="G1068" s="25"/>
      <c r="H1068"/>
      <c r="I1068" s="26"/>
      <c r="J1068"/>
      <c r="K1068"/>
      <c r="L1068" s="27"/>
      <c r="M1068" s="27"/>
      <c r="N1068" s="27"/>
      <c r="O1068" s="27"/>
      <c r="P1068" s="27"/>
      <c r="Q1068" s="27"/>
      <c r="R1068" s="27"/>
      <c r="S1068" s="27"/>
      <c r="T1068" s="27"/>
    </row>
    <row r="1069" spans="4:20" x14ac:dyDescent="0.25">
      <c r="D1069" s="26"/>
      <c r="E1069" s="26"/>
      <c r="F1069" s="29"/>
      <c r="G1069" s="25"/>
      <c r="H1069"/>
      <c r="I1069" s="26"/>
      <c r="J1069"/>
      <c r="K1069"/>
      <c r="L1069" s="27"/>
      <c r="M1069" s="27"/>
      <c r="N1069" s="27"/>
      <c r="O1069" s="27"/>
      <c r="P1069" s="27"/>
      <c r="Q1069" s="27"/>
      <c r="R1069" s="27"/>
      <c r="S1069" s="27"/>
      <c r="T1069" s="27"/>
    </row>
    <row r="1070" spans="4:20" x14ac:dyDescent="0.25">
      <c r="D1070" s="26"/>
      <c r="E1070" s="26"/>
      <c r="F1070" s="29"/>
      <c r="G1070" s="25"/>
      <c r="H1070"/>
      <c r="I1070" s="26"/>
      <c r="J1070"/>
      <c r="K1070"/>
      <c r="L1070" s="27"/>
      <c r="M1070" s="27"/>
      <c r="N1070" s="27"/>
      <c r="O1070" s="27"/>
      <c r="P1070" s="27"/>
      <c r="Q1070" s="27"/>
      <c r="R1070" s="27"/>
      <c r="S1070" s="27"/>
      <c r="T1070" s="27"/>
    </row>
    <row r="1071" spans="4:20" x14ac:dyDescent="0.25">
      <c r="D1071" s="26"/>
      <c r="E1071" s="26"/>
      <c r="F1071" s="29"/>
      <c r="G1071" s="25"/>
      <c r="H1071"/>
      <c r="I1071" s="26"/>
      <c r="J1071"/>
      <c r="K1071"/>
      <c r="L1071" s="27"/>
      <c r="M1071" s="27"/>
      <c r="N1071" s="27"/>
      <c r="O1071" s="27"/>
      <c r="P1071" s="27"/>
      <c r="Q1071" s="27"/>
      <c r="R1071" s="27"/>
      <c r="S1071" s="27"/>
      <c r="T1071" s="27"/>
    </row>
    <row r="1072" spans="4:20" x14ac:dyDescent="0.25">
      <c r="D1072" s="26"/>
      <c r="E1072" s="26"/>
      <c r="F1072" s="29"/>
      <c r="G1072" s="25"/>
      <c r="H1072"/>
      <c r="I1072" s="26"/>
      <c r="J1072"/>
      <c r="K1072"/>
      <c r="L1072" s="27"/>
      <c r="M1072" s="27"/>
      <c r="N1072" s="27"/>
      <c r="O1072" s="27"/>
      <c r="P1072" s="27"/>
      <c r="Q1072" s="27"/>
      <c r="R1072" s="27"/>
      <c r="S1072" s="27"/>
      <c r="T1072" s="27"/>
    </row>
    <row r="1073" spans="4:20" x14ac:dyDescent="0.25">
      <c r="D1073" s="26"/>
      <c r="E1073" s="26"/>
      <c r="F1073" s="29"/>
      <c r="G1073" s="25"/>
      <c r="H1073"/>
      <c r="I1073" s="26"/>
      <c r="J1073"/>
      <c r="K1073"/>
      <c r="L1073" s="27"/>
      <c r="M1073" s="27"/>
      <c r="N1073" s="27"/>
      <c r="O1073" s="27"/>
      <c r="P1073" s="27"/>
      <c r="Q1073" s="27"/>
      <c r="R1073" s="27"/>
      <c r="S1073" s="27"/>
      <c r="T1073" s="27"/>
    </row>
    <row r="1074" spans="4:20" x14ac:dyDescent="0.25">
      <c r="D1074" s="26"/>
      <c r="E1074" s="26"/>
      <c r="F1074" s="29"/>
      <c r="G1074" s="25"/>
      <c r="H1074"/>
      <c r="I1074" s="26"/>
      <c r="J1074"/>
      <c r="K1074"/>
      <c r="L1074" s="27"/>
      <c r="M1074" s="27"/>
      <c r="N1074" s="27"/>
      <c r="O1074" s="27"/>
      <c r="P1074" s="27"/>
      <c r="Q1074" s="27"/>
      <c r="R1074" s="27"/>
      <c r="S1074" s="27"/>
      <c r="T1074" s="27"/>
    </row>
    <row r="1075" spans="4:20" x14ac:dyDescent="0.25">
      <c r="D1075" s="26"/>
      <c r="E1075" s="26"/>
      <c r="F1075" s="29"/>
      <c r="G1075" s="25"/>
      <c r="H1075"/>
      <c r="I1075" s="26"/>
      <c r="J1075"/>
      <c r="K1075"/>
      <c r="L1075" s="27"/>
      <c r="M1075" s="27"/>
      <c r="N1075" s="27"/>
      <c r="O1075" s="27"/>
      <c r="P1075" s="27"/>
      <c r="Q1075" s="27"/>
      <c r="R1075" s="27"/>
      <c r="S1075" s="27"/>
      <c r="T1075" s="27"/>
    </row>
    <row r="1076" spans="4:20" x14ac:dyDescent="0.25">
      <c r="D1076" s="26"/>
      <c r="E1076" s="26"/>
      <c r="F1076" s="29"/>
      <c r="G1076" s="25"/>
      <c r="H1076"/>
      <c r="I1076" s="26"/>
      <c r="J1076"/>
      <c r="K1076"/>
      <c r="L1076" s="27"/>
      <c r="M1076" s="27"/>
      <c r="N1076" s="27"/>
      <c r="O1076" s="27"/>
      <c r="P1076" s="27"/>
      <c r="Q1076" s="27"/>
      <c r="R1076" s="27"/>
      <c r="S1076" s="27"/>
      <c r="T1076" s="27"/>
    </row>
    <row r="1077" spans="4:20" x14ac:dyDescent="0.25">
      <c r="D1077" s="26"/>
      <c r="E1077" s="26"/>
      <c r="F1077" s="29"/>
      <c r="G1077" s="25"/>
      <c r="H1077"/>
      <c r="I1077" s="26"/>
      <c r="J1077"/>
      <c r="K1077"/>
      <c r="L1077" s="27"/>
      <c r="M1077" s="27"/>
      <c r="N1077" s="27"/>
      <c r="O1077" s="27"/>
      <c r="P1077" s="27"/>
      <c r="Q1077" s="27"/>
      <c r="R1077" s="27"/>
      <c r="S1077" s="27"/>
      <c r="T1077" s="27"/>
    </row>
    <row r="1078" spans="4:20" x14ac:dyDescent="0.25">
      <c r="D1078" s="26"/>
      <c r="E1078" s="26"/>
      <c r="F1078" s="29"/>
      <c r="G1078" s="25"/>
      <c r="H1078"/>
      <c r="I1078" s="26"/>
      <c r="J1078"/>
      <c r="K1078"/>
      <c r="L1078" s="27"/>
      <c r="M1078" s="27"/>
      <c r="N1078" s="27"/>
      <c r="O1078" s="27"/>
      <c r="P1078" s="27"/>
      <c r="Q1078" s="27"/>
      <c r="R1078" s="27"/>
      <c r="S1078" s="27"/>
      <c r="T1078" s="27"/>
    </row>
    <row r="1079" spans="4:20" x14ac:dyDescent="0.25">
      <c r="D1079" s="26"/>
      <c r="E1079" s="26"/>
      <c r="F1079" s="29"/>
      <c r="G1079" s="25"/>
      <c r="H1079"/>
      <c r="I1079" s="26"/>
      <c r="J1079"/>
      <c r="K1079"/>
      <c r="L1079" s="27"/>
      <c r="M1079" s="27"/>
      <c r="N1079" s="27"/>
      <c r="O1079" s="27"/>
      <c r="P1079" s="27"/>
      <c r="Q1079" s="27"/>
      <c r="R1079" s="27"/>
      <c r="S1079" s="27"/>
      <c r="T1079" s="27"/>
    </row>
    <row r="1080" spans="4:20" x14ac:dyDescent="0.25">
      <c r="D1080" s="26"/>
      <c r="E1080" s="26"/>
      <c r="F1080" s="29"/>
      <c r="G1080" s="25"/>
      <c r="H1080"/>
      <c r="I1080" s="26"/>
      <c r="J1080"/>
      <c r="K1080"/>
      <c r="L1080" s="27"/>
      <c r="M1080" s="27"/>
      <c r="N1080" s="27"/>
      <c r="O1080" s="27"/>
      <c r="P1080" s="27"/>
      <c r="Q1080" s="27"/>
      <c r="R1080" s="27"/>
      <c r="S1080" s="27"/>
      <c r="T1080" s="27"/>
    </row>
    <row r="1081" spans="4:20" x14ac:dyDescent="0.25">
      <c r="D1081" s="26"/>
      <c r="E1081" s="26"/>
      <c r="F1081" s="29"/>
      <c r="G1081" s="25"/>
      <c r="H1081"/>
      <c r="I1081" s="26"/>
      <c r="J1081"/>
      <c r="K1081"/>
      <c r="L1081" s="27"/>
      <c r="M1081" s="27"/>
      <c r="N1081" s="27"/>
      <c r="O1081" s="27"/>
      <c r="P1081" s="27"/>
      <c r="Q1081" s="27"/>
      <c r="R1081" s="27"/>
      <c r="S1081" s="27"/>
      <c r="T1081" s="27"/>
    </row>
    <row r="1082" spans="4:20" x14ac:dyDescent="0.25">
      <c r="D1082" s="26"/>
      <c r="E1082" s="26"/>
      <c r="F1082" s="29"/>
      <c r="G1082" s="25"/>
      <c r="H1082"/>
      <c r="I1082" s="26"/>
      <c r="J1082"/>
      <c r="K1082"/>
      <c r="L1082" s="27"/>
      <c r="M1082" s="27"/>
      <c r="N1082" s="27"/>
      <c r="O1082" s="27"/>
      <c r="P1082" s="27"/>
      <c r="Q1082" s="27"/>
      <c r="R1082" s="27"/>
      <c r="S1082" s="27"/>
      <c r="T1082" s="27"/>
    </row>
    <row r="1083" spans="4:20" x14ac:dyDescent="0.25">
      <c r="D1083" s="26"/>
      <c r="E1083" s="26"/>
      <c r="F1083" s="29"/>
      <c r="G1083" s="25"/>
      <c r="H1083"/>
      <c r="I1083" s="26"/>
      <c r="J1083"/>
      <c r="K1083"/>
      <c r="L1083" s="27"/>
      <c r="M1083" s="27"/>
      <c r="N1083" s="27"/>
      <c r="O1083" s="27"/>
      <c r="P1083" s="27"/>
      <c r="Q1083" s="27"/>
      <c r="R1083" s="27"/>
      <c r="S1083" s="27"/>
      <c r="T1083" s="27"/>
    </row>
    <row r="1084" spans="4:20" x14ac:dyDescent="0.25">
      <c r="D1084" s="26"/>
      <c r="E1084" s="26"/>
      <c r="F1084" s="29"/>
      <c r="G1084" s="25"/>
      <c r="H1084"/>
      <c r="I1084" s="26"/>
      <c r="J1084"/>
      <c r="K1084"/>
      <c r="L1084" s="27"/>
      <c r="M1084" s="27"/>
      <c r="N1084" s="27"/>
      <c r="O1084" s="27"/>
      <c r="P1084" s="27"/>
      <c r="Q1084" s="27"/>
      <c r="R1084" s="27"/>
      <c r="S1084" s="27"/>
      <c r="T1084" s="27"/>
    </row>
    <row r="1085" spans="4:20" x14ac:dyDescent="0.25">
      <c r="D1085" s="26"/>
      <c r="E1085" s="26"/>
      <c r="F1085" s="29"/>
      <c r="G1085" s="25"/>
      <c r="H1085"/>
      <c r="I1085" s="26"/>
      <c r="J1085"/>
      <c r="K1085"/>
      <c r="L1085" s="27"/>
      <c r="M1085" s="27"/>
      <c r="N1085" s="27"/>
      <c r="O1085" s="27"/>
      <c r="P1085" s="27"/>
      <c r="Q1085" s="27"/>
      <c r="R1085" s="27"/>
      <c r="S1085" s="27"/>
      <c r="T1085" s="27"/>
    </row>
    <row r="1086" spans="4:20" x14ac:dyDescent="0.25">
      <c r="D1086" s="26"/>
      <c r="E1086" s="26"/>
      <c r="F1086" s="29"/>
      <c r="G1086" s="25"/>
      <c r="H1086"/>
      <c r="I1086" s="26"/>
      <c r="J1086"/>
      <c r="K1086"/>
      <c r="L1086" s="27"/>
      <c r="M1086" s="27"/>
      <c r="N1086" s="27"/>
      <c r="O1086" s="27"/>
      <c r="P1086" s="27"/>
      <c r="Q1086" s="27"/>
      <c r="R1086" s="27"/>
      <c r="S1086" s="27"/>
      <c r="T1086" s="27"/>
    </row>
    <row r="1087" spans="4:20" x14ac:dyDescent="0.25">
      <c r="D1087" s="26"/>
      <c r="E1087" s="26"/>
      <c r="F1087" s="29"/>
      <c r="G1087" s="25"/>
      <c r="H1087"/>
      <c r="I1087" s="26"/>
      <c r="J1087"/>
      <c r="K1087"/>
      <c r="L1087" s="27"/>
      <c r="M1087" s="27"/>
      <c r="N1087" s="27"/>
      <c r="O1087" s="27"/>
      <c r="P1087" s="27"/>
      <c r="Q1087" s="27"/>
      <c r="R1087" s="27"/>
      <c r="S1087" s="27"/>
      <c r="T1087" s="27"/>
    </row>
    <row r="1088" spans="4:20" x14ac:dyDescent="0.25">
      <c r="D1088" s="26"/>
      <c r="E1088" s="26"/>
      <c r="F1088" s="29"/>
      <c r="G1088" s="25"/>
      <c r="H1088"/>
      <c r="I1088" s="26"/>
      <c r="J1088"/>
      <c r="K1088"/>
      <c r="L1088" s="27"/>
      <c r="M1088" s="27"/>
      <c r="N1088" s="27"/>
      <c r="O1088" s="27"/>
      <c r="P1088" s="27"/>
      <c r="Q1088" s="27"/>
      <c r="R1088" s="27"/>
      <c r="S1088" s="27"/>
      <c r="T1088" s="27"/>
    </row>
    <row r="1089" spans="4:20" x14ac:dyDescent="0.25">
      <c r="D1089" s="26"/>
      <c r="E1089" s="26"/>
      <c r="F1089" s="29"/>
      <c r="G1089" s="25"/>
      <c r="H1089"/>
      <c r="I1089" s="26"/>
      <c r="J1089"/>
      <c r="K1089"/>
      <c r="L1089" s="27"/>
      <c r="M1089" s="27"/>
      <c r="N1089" s="27"/>
      <c r="O1089" s="27"/>
      <c r="P1089" s="27"/>
      <c r="Q1089" s="27"/>
      <c r="R1089" s="27"/>
      <c r="S1089" s="27"/>
      <c r="T1089" s="27"/>
    </row>
    <row r="1090" spans="4:20" x14ac:dyDescent="0.25">
      <c r="D1090" s="26"/>
      <c r="E1090" s="26"/>
      <c r="F1090" s="29"/>
      <c r="G1090" s="25"/>
      <c r="H1090"/>
      <c r="I1090" s="26"/>
      <c r="J1090"/>
      <c r="K1090"/>
      <c r="L1090" s="27"/>
      <c r="M1090" s="27"/>
      <c r="N1090" s="27"/>
      <c r="O1090" s="27"/>
      <c r="P1090" s="27"/>
      <c r="Q1090" s="27"/>
      <c r="R1090" s="27"/>
      <c r="S1090" s="27"/>
      <c r="T1090" s="27"/>
    </row>
    <row r="1091" spans="4:20" x14ac:dyDescent="0.25">
      <c r="D1091" s="26"/>
      <c r="E1091" s="26"/>
      <c r="F1091" s="29"/>
      <c r="G1091" s="25"/>
      <c r="H1091"/>
      <c r="I1091" s="26"/>
      <c r="J1091"/>
      <c r="K1091"/>
      <c r="L1091" s="27"/>
      <c r="M1091" s="27"/>
      <c r="N1091" s="27"/>
      <c r="O1091" s="27"/>
      <c r="P1091" s="27"/>
      <c r="Q1091" s="27"/>
      <c r="R1091" s="27"/>
      <c r="S1091" s="27"/>
      <c r="T1091" s="27"/>
    </row>
    <row r="1092" spans="4:20" x14ac:dyDescent="0.25">
      <c r="D1092" s="26"/>
      <c r="E1092" s="26"/>
      <c r="F1092" s="29"/>
      <c r="G1092" s="25"/>
      <c r="H1092"/>
      <c r="I1092" s="26"/>
      <c r="J1092"/>
      <c r="K1092"/>
      <c r="L1092" s="27"/>
      <c r="M1092" s="27"/>
      <c r="N1092" s="27"/>
      <c r="O1092" s="27"/>
      <c r="P1092" s="27"/>
      <c r="Q1092" s="27"/>
      <c r="R1092" s="27"/>
      <c r="S1092" s="27"/>
      <c r="T1092" s="27"/>
    </row>
    <row r="1093" spans="4:20" x14ac:dyDescent="0.25">
      <c r="D1093" s="26"/>
      <c r="E1093" s="26"/>
      <c r="F1093" s="29"/>
      <c r="G1093" s="25"/>
      <c r="H1093"/>
      <c r="I1093" s="26"/>
      <c r="J1093"/>
      <c r="K1093"/>
      <c r="L1093" s="27"/>
      <c r="M1093" s="27"/>
      <c r="N1093" s="27"/>
      <c r="O1093" s="27"/>
      <c r="P1093" s="27"/>
      <c r="Q1093" s="27"/>
      <c r="R1093" s="27"/>
      <c r="S1093" s="27"/>
      <c r="T1093" s="27"/>
    </row>
    <row r="1094" spans="4:20" x14ac:dyDescent="0.25">
      <c r="D1094" s="26"/>
      <c r="E1094" s="26"/>
      <c r="F1094" s="29"/>
      <c r="G1094" s="25"/>
      <c r="H1094"/>
      <c r="I1094" s="26"/>
      <c r="J1094"/>
      <c r="K1094"/>
      <c r="L1094" s="27"/>
      <c r="M1094" s="27"/>
      <c r="N1094" s="27"/>
      <c r="O1094" s="27"/>
      <c r="P1094" s="27"/>
      <c r="Q1094" s="27"/>
      <c r="R1094" s="27"/>
      <c r="S1094" s="27"/>
      <c r="T1094" s="27"/>
    </row>
    <row r="1095" spans="4:20" x14ac:dyDescent="0.25">
      <c r="D1095" s="26"/>
      <c r="E1095" s="26"/>
      <c r="F1095" s="29"/>
      <c r="G1095" s="25"/>
      <c r="H1095"/>
      <c r="I1095" s="26"/>
      <c r="J1095"/>
      <c r="K1095"/>
      <c r="L1095" s="27"/>
      <c r="M1095" s="27"/>
      <c r="N1095" s="27"/>
      <c r="O1095" s="27"/>
      <c r="P1095" s="27"/>
      <c r="Q1095" s="27"/>
      <c r="R1095" s="27"/>
      <c r="S1095" s="27"/>
      <c r="T1095" s="27"/>
    </row>
    <row r="1096" spans="4:20" x14ac:dyDescent="0.25">
      <c r="D1096" s="26"/>
      <c r="E1096" s="26"/>
      <c r="F1096" s="29"/>
      <c r="G1096" s="25"/>
      <c r="H1096"/>
      <c r="I1096" s="26"/>
      <c r="J1096"/>
      <c r="K1096"/>
      <c r="L1096" s="27"/>
      <c r="M1096" s="27"/>
      <c r="N1096" s="27"/>
      <c r="O1096" s="27"/>
      <c r="P1096" s="27"/>
      <c r="Q1096" s="27"/>
      <c r="R1096" s="27"/>
      <c r="S1096" s="27"/>
      <c r="T1096" s="27"/>
    </row>
    <row r="1097" spans="4:20" x14ac:dyDescent="0.25">
      <c r="D1097" s="26"/>
      <c r="E1097" s="26"/>
      <c r="F1097" s="29"/>
      <c r="G1097" s="25"/>
      <c r="H1097"/>
      <c r="I1097" s="26"/>
      <c r="J1097"/>
      <c r="K1097"/>
      <c r="L1097" s="27"/>
      <c r="M1097" s="27"/>
      <c r="N1097" s="27"/>
      <c r="O1097" s="27"/>
      <c r="P1097" s="27"/>
      <c r="Q1097" s="27"/>
      <c r="R1097" s="27"/>
      <c r="S1097" s="27"/>
      <c r="T1097" s="27"/>
    </row>
    <row r="1098" spans="4:20" x14ac:dyDescent="0.25">
      <c r="D1098" s="26"/>
      <c r="E1098" s="26"/>
      <c r="F1098" s="29"/>
      <c r="G1098" s="25"/>
      <c r="H1098"/>
      <c r="I1098" s="26"/>
      <c r="J1098"/>
      <c r="K1098"/>
      <c r="L1098" s="27"/>
      <c r="M1098" s="27"/>
      <c r="N1098" s="27"/>
      <c r="O1098" s="27"/>
      <c r="P1098" s="27"/>
      <c r="Q1098" s="27"/>
      <c r="R1098" s="27"/>
      <c r="S1098" s="27"/>
      <c r="T1098" s="27"/>
    </row>
    <row r="1099" spans="4:20" x14ac:dyDescent="0.25">
      <c r="D1099" s="26"/>
      <c r="E1099" s="26"/>
      <c r="F1099" s="29"/>
      <c r="G1099" s="25"/>
      <c r="H1099"/>
      <c r="I1099" s="26"/>
      <c r="J1099"/>
      <c r="K1099"/>
      <c r="L1099" s="27"/>
      <c r="M1099" s="27"/>
      <c r="N1099" s="27"/>
      <c r="O1099" s="27"/>
      <c r="P1099" s="27"/>
      <c r="Q1099" s="27"/>
      <c r="R1099" s="27"/>
      <c r="S1099" s="27"/>
      <c r="T1099" s="27"/>
    </row>
    <row r="1100" spans="4:20" x14ac:dyDescent="0.25">
      <c r="D1100" s="26"/>
      <c r="E1100" s="26"/>
      <c r="F1100" s="29"/>
      <c r="G1100" s="25"/>
      <c r="H1100"/>
      <c r="I1100" s="26"/>
      <c r="J1100"/>
      <c r="K1100"/>
      <c r="L1100" s="27"/>
      <c r="M1100" s="27"/>
      <c r="N1100" s="27"/>
      <c r="O1100" s="27"/>
      <c r="P1100" s="27"/>
      <c r="Q1100" s="27"/>
      <c r="R1100" s="27"/>
      <c r="S1100" s="27"/>
      <c r="T1100" s="27"/>
    </row>
    <row r="1101" spans="4:20" x14ac:dyDescent="0.25">
      <c r="D1101" s="26"/>
      <c r="E1101" s="26"/>
      <c r="F1101" s="29"/>
      <c r="G1101" s="25"/>
      <c r="H1101"/>
      <c r="I1101" s="26"/>
      <c r="J1101"/>
      <c r="K1101"/>
      <c r="L1101" s="27"/>
      <c r="M1101" s="27"/>
      <c r="N1101" s="27"/>
      <c r="O1101" s="27"/>
      <c r="P1101" s="27"/>
      <c r="Q1101" s="27"/>
      <c r="R1101" s="27"/>
      <c r="S1101" s="27"/>
      <c r="T1101" s="27"/>
    </row>
    <row r="1102" spans="4:20" x14ac:dyDescent="0.25">
      <c r="D1102" s="26"/>
      <c r="E1102" s="26"/>
      <c r="F1102" s="29"/>
      <c r="G1102" s="25"/>
      <c r="H1102"/>
      <c r="I1102" s="26"/>
      <c r="J1102"/>
      <c r="K1102"/>
      <c r="L1102" s="27"/>
      <c r="M1102" s="27"/>
      <c r="N1102" s="27"/>
      <c r="O1102" s="27"/>
      <c r="P1102" s="27"/>
      <c r="Q1102" s="27"/>
      <c r="R1102" s="27"/>
      <c r="S1102" s="27"/>
      <c r="T1102" s="27"/>
    </row>
    <row r="1103" spans="4:20" x14ac:dyDescent="0.25">
      <c r="D1103" s="26"/>
      <c r="E1103" s="26"/>
      <c r="F1103" s="29"/>
      <c r="G1103" s="25"/>
      <c r="H1103"/>
      <c r="I1103" s="26"/>
      <c r="J1103"/>
      <c r="K1103"/>
      <c r="L1103" s="27"/>
      <c r="M1103" s="27"/>
      <c r="N1103" s="27"/>
      <c r="O1103" s="27"/>
      <c r="P1103" s="27"/>
      <c r="Q1103" s="27"/>
      <c r="R1103" s="27"/>
      <c r="S1103" s="27"/>
      <c r="T1103" s="27"/>
    </row>
    <row r="1104" spans="4:20" x14ac:dyDescent="0.25">
      <c r="D1104" s="26"/>
      <c r="E1104" s="26"/>
      <c r="F1104" s="29"/>
      <c r="G1104" s="25"/>
      <c r="H1104"/>
      <c r="I1104" s="26"/>
      <c r="J1104"/>
      <c r="K1104"/>
      <c r="L1104" s="27"/>
      <c r="M1104" s="27"/>
      <c r="N1104" s="27"/>
      <c r="O1104" s="27"/>
      <c r="P1104" s="27"/>
      <c r="Q1104" s="27"/>
      <c r="R1104" s="27"/>
      <c r="S1104" s="27"/>
      <c r="T1104" s="27"/>
    </row>
    <row r="1105" spans="4:20" x14ac:dyDescent="0.25">
      <c r="D1105" s="26"/>
      <c r="E1105" s="26"/>
      <c r="F1105" s="29"/>
      <c r="G1105" s="25"/>
      <c r="H1105"/>
      <c r="I1105" s="26"/>
      <c r="J1105"/>
      <c r="K1105"/>
      <c r="L1105" s="27"/>
      <c r="M1105" s="27"/>
      <c r="N1105" s="27"/>
      <c r="O1105" s="27"/>
      <c r="P1105" s="27"/>
      <c r="Q1105" s="27"/>
      <c r="R1105" s="27"/>
      <c r="S1105" s="27"/>
      <c r="T1105" s="27"/>
    </row>
    <row r="1106" spans="4:20" x14ac:dyDescent="0.25">
      <c r="D1106" s="26"/>
      <c r="E1106" s="26"/>
      <c r="F1106" s="29"/>
      <c r="G1106" s="25"/>
      <c r="H1106"/>
      <c r="I1106" s="26"/>
      <c r="J1106"/>
      <c r="K1106"/>
      <c r="L1106" s="27"/>
      <c r="M1106" s="27"/>
      <c r="N1106" s="27"/>
      <c r="O1106" s="27"/>
      <c r="P1106" s="27"/>
      <c r="Q1106" s="27"/>
      <c r="R1106" s="27"/>
      <c r="S1106" s="27"/>
      <c r="T1106" s="27"/>
    </row>
    <row r="1107" spans="4:20" x14ac:dyDescent="0.25">
      <c r="D1107" s="26"/>
      <c r="E1107" s="26"/>
      <c r="F1107" s="29"/>
      <c r="G1107" s="25"/>
      <c r="H1107"/>
      <c r="I1107" s="26"/>
      <c r="J1107"/>
      <c r="K1107"/>
      <c r="L1107" s="27"/>
      <c r="M1107" s="27"/>
      <c r="N1107" s="27"/>
      <c r="O1107" s="27"/>
      <c r="P1107" s="27"/>
      <c r="Q1107" s="27"/>
      <c r="R1107" s="27"/>
      <c r="S1107" s="27"/>
      <c r="T1107" s="27"/>
    </row>
    <row r="1108" spans="4:20" x14ac:dyDescent="0.25">
      <c r="D1108" s="26"/>
      <c r="E1108" s="26"/>
      <c r="F1108" s="29"/>
      <c r="G1108" s="25"/>
      <c r="H1108"/>
      <c r="I1108" s="26"/>
      <c r="J1108"/>
      <c r="K1108"/>
      <c r="L1108" s="27"/>
      <c r="M1108" s="27"/>
      <c r="N1108" s="27"/>
      <c r="O1108" s="27"/>
      <c r="P1108" s="27"/>
      <c r="Q1108" s="27"/>
      <c r="R1108" s="27"/>
      <c r="S1108" s="27"/>
      <c r="T1108" s="27"/>
    </row>
    <row r="1109" spans="4:20" x14ac:dyDescent="0.25">
      <c r="D1109" s="26"/>
      <c r="E1109" s="26"/>
      <c r="F1109" s="29"/>
      <c r="G1109" s="25"/>
      <c r="H1109"/>
      <c r="I1109" s="26"/>
      <c r="J1109"/>
      <c r="K1109"/>
      <c r="L1109" s="27"/>
      <c r="M1109" s="27"/>
      <c r="N1109" s="27"/>
      <c r="O1109" s="27"/>
      <c r="P1109" s="27"/>
      <c r="Q1109" s="27"/>
      <c r="R1109" s="27"/>
      <c r="S1109" s="27"/>
      <c r="T1109" s="27"/>
    </row>
    <row r="1110" spans="4:20" x14ac:dyDescent="0.25">
      <c r="D1110" s="26"/>
      <c r="E1110" s="26"/>
      <c r="F1110" s="29"/>
      <c r="G1110" s="25"/>
      <c r="H1110"/>
      <c r="I1110" s="26"/>
      <c r="J1110"/>
      <c r="K1110"/>
      <c r="L1110" s="27"/>
      <c r="M1110" s="27"/>
      <c r="N1110" s="27"/>
      <c r="O1110" s="27"/>
      <c r="P1110" s="27"/>
      <c r="Q1110" s="27"/>
      <c r="R1110" s="27"/>
      <c r="S1110" s="27"/>
      <c r="T1110" s="27"/>
    </row>
    <row r="1111" spans="4:20" x14ac:dyDescent="0.25">
      <c r="D1111" s="26"/>
      <c r="E1111" s="26"/>
      <c r="F1111" s="29"/>
      <c r="G1111" s="25"/>
      <c r="H1111"/>
      <c r="I1111" s="26"/>
      <c r="J1111"/>
      <c r="K1111"/>
      <c r="L1111" s="27"/>
      <c r="M1111" s="27"/>
      <c r="N1111" s="27"/>
      <c r="O1111" s="27"/>
      <c r="P1111" s="27"/>
      <c r="Q1111" s="27"/>
      <c r="R1111" s="27"/>
      <c r="S1111" s="27"/>
      <c r="T1111" s="27"/>
    </row>
    <row r="1112" spans="4:20" x14ac:dyDescent="0.25">
      <c r="D1112" s="26"/>
      <c r="E1112" s="26"/>
      <c r="F1112" s="29"/>
      <c r="G1112" s="25"/>
      <c r="H1112"/>
      <c r="I1112" s="26"/>
      <c r="J1112"/>
      <c r="K1112"/>
      <c r="L1112" s="27"/>
      <c r="M1112" s="27"/>
      <c r="N1112" s="27"/>
      <c r="O1112" s="27"/>
      <c r="P1112" s="27"/>
      <c r="Q1112" s="27"/>
      <c r="R1112" s="27"/>
      <c r="S1112" s="27"/>
      <c r="T1112" s="27"/>
    </row>
    <row r="1113" spans="4:20" x14ac:dyDescent="0.25">
      <c r="D1113" s="26"/>
      <c r="E1113" s="26"/>
      <c r="F1113" s="29"/>
      <c r="G1113" s="25"/>
      <c r="H1113"/>
      <c r="I1113" s="26"/>
      <c r="J1113"/>
      <c r="K1113"/>
      <c r="L1113" s="27"/>
      <c r="M1113" s="27"/>
      <c r="N1113" s="27"/>
      <c r="O1113" s="27"/>
      <c r="P1113" s="27"/>
      <c r="Q1113" s="27"/>
      <c r="R1113" s="27"/>
      <c r="S1113" s="27"/>
      <c r="T1113" s="27"/>
    </row>
    <row r="1114" spans="4:20" x14ac:dyDescent="0.25">
      <c r="D1114" s="26"/>
      <c r="E1114" s="26"/>
      <c r="F1114" s="29"/>
      <c r="G1114" s="25"/>
      <c r="H1114"/>
      <c r="I1114" s="26"/>
      <c r="J1114"/>
      <c r="K1114"/>
      <c r="L1114" s="27"/>
      <c r="M1114" s="27"/>
      <c r="N1114" s="27"/>
      <c r="O1114" s="27"/>
      <c r="P1114" s="27"/>
      <c r="Q1114" s="27"/>
      <c r="R1114" s="27"/>
      <c r="S1114" s="27"/>
      <c r="T1114" s="27"/>
    </row>
    <row r="1115" spans="4:20" x14ac:dyDescent="0.25">
      <c r="D1115" s="26"/>
      <c r="E1115" s="26"/>
      <c r="F1115" s="29"/>
      <c r="G1115" s="25"/>
      <c r="H1115"/>
      <c r="I1115" s="26"/>
      <c r="J1115"/>
      <c r="K1115"/>
      <c r="L1115" s="27"/>
      <c r="M1115" s="27"/>
      <c r="N1115" s="27"/>
      <c r="O1115" s="27"/>
      <c r="P1115" s="27"/>
      <c r="Q1115" s="27"/>
      <c r="R1115" s="27"/>
      <c r="S1115" s="27"/>
      <c r="T1115" s="27"/>
    </row>
    <row r="1116" spans="4:20" x14ac:dyDescent="0.25">
      <c r="D1116" s="26"/>
      <c r="E1116" s="26"/>
      <c r="F1116" s="29"/>
      <c r="G1116" s="25"/>
      <c r="H1116"/>
      <c r="I1116" s="26"/>
      <c r="J1116"/>
      <c r="K1116"/>
      <c r="L1116" s="27"/>
      <c r="M1116" s="27"/>
      <c r="N1116" s="27"/>
      <c r="O1116" s="27"/>
      <c r="P1116" s="27"/>
      <c r="Q1116" s="27"/>
      <c r="R1116" s="27"/>
      <c r="S1116" s="27"/>
      <c r="T1116" s="27"/>
    </row>
    <row r="1117" spans="4:20" x14ac:dyDescent="0.25">
      <c r="D1117" s="26"/>
      <c r="E1117" s="26"/>
      <c r="F1117" s="29"/>
      <c r="G1117" s="25"/>
      <c r="H1117"/>
      <c r="I1117" s="26"/>
      <c r="J1117"/>
      <c r="K1117"/>
      <c r="L1117" s="27"/>
      <c r="M1117" s="27"/>
      <c r="N1117" s="27"/>
      <c r="O1117" s="27"/>
      <c r="P1117" s="27"/>
      <c r="Q1117" s="27"/>
      <c r="R1117" s="27"/>
      <c r="S1117" s="27"/>
      <c r="T1117" s="27"/>
    </row>
    <row r="1118" spans="4:20" x14ac:dyDescent="0.25">
      <c r="D1118" s="26"/>
      <c r="E1118" s="26"/>
      <c r="F1118" s="29"/>
      <c r="G1118" s="25"/>
      <c r="H1118"/>
      <c r="I1118" s="26"/>
      <c r="J1118"/>
      <c r="K1118"/>
      <c r="L1118" s="27"/>
      <c r="M1118" s="27"/>
      <c r="N1118" s="27"/>
      <c r="O1118" s="27"/>
      <c r="P1118" s="27"/>
      <c r="Q1118" s="27"/>
      <c r="R1118" s="27"/>
      <c r="S1118" s="27"/>
      <c r="T1118" s="27"/>
    </row>
    <row r="1119" spans="4:20" x14ac:dyDescent="0.25">
      <c r="D1119" s="26"/>
      <c r="E1119" s="26"/>
      <c r="F1119" s="29"/>
      <c r="G1119" s="25"/>
      <c r="H1119"/>
      <c r="I1119" s="26"/>
      <c r="J1119"/>
      <c r="K1119"/>
      <c r="L1119" s="27"/>
      <c r="M1119" s="27"/>
      <c r="N1119" s="27"/>
      <c r="O1119" s="27"/>
      <c r="P1119" s="27"/>
      <c r="Q1119" s="27"/>
      <c r="R1119" s="27"/>
      <c r="S1119" s="27"/>
      <c r="T1119" s="27"/>
    </row>
    <row r="1120" spans="4:20" x14ac:dyDescent="0.25">
      <c r="D1120" s="26"/>
      <c r="E1120" s="26"/>
      <c r="F1120" s="29"/>
      <c r="G1120" s="25"/>
      <c r="H1120"/>
      <c r="I1120" s="26"/>
      <c r="J1120"/>
      <c r="K1120"/>
      <c r="L1120" s="27"/>
      <c r="M1120" s="27"/>
      <c r="N1120" s="27"/>
      <c r="O1120" s="27"/>
      <c r="P1120" s="27"/>
      <c r="Q1120" s="27"/>
      <c r="R1120" s="27"/>
      <c r="S1120" s="27"/>
      <c r="T1120" s="27"/>
    </row>
    <row r="1121" spans="4:20" x14ac:dyDescent="0.25">
      <c r="D1121" s="26"/>
      <c r="E1121" s="26"/>
      <c r="F1121" s="29"/>
      <c r="G1121" s="25"/>
      <c r="H1121"/>
      <c r="I1121" s="26"/>
      <c r="J1121"/>
      <c r="K1121"/>
      <c r="L1121" s="27"/>
      <c r="M1121" s="27"/>
      <c r="N1121" s="27"/>
      <c r="O1121" s="27"/>
      <c r="P1121" s="27"/>
      <c r="Q1121" s="27"/>
      <c r="R1121" s="27"/>
      <c r="S1121" s="27"/>
      <c r="T1121" s="27"/>
    </row>
    <row r="1122" spans="4:20" x14ac:dyDescent="0.25">
      <c r="D1122" s="26"/>
      <c r="E1122" s="26"/>
      <c r="F1122" s="29"/>
      <c r="G1122" s="25"/>
      <c r="H1122"/>
      <c r="I1122" s="26"/>
      <c r="J1122"/>
      <c r="K1122"/>
      <c r="L1122" s="27"/>
      <c r="M1122" s="27"/>
      <c r="N1122" s="27"/>
      <c r="O1122" s="27"/>
      <c r="P1122" s="27"/>
      <c r="Q1122" s="27"/>
      <c r="R1122" s="27"/>
      <c r="S1122" s="27"/>
      <c r="T1122" s="27"/>
    </row>
    <row r="1123" spans="4:20" x14ac:dyDescent="0.25">
      <c r="D1123" s="26"/>
      <c r="E1123" s="26"/>
      <c r="F1123" s="29"/>
      <c r="G1123" s="25"/>
      <c r="H1123"/>
      <c r="I1123" s="26"/>
      <c r="J1123"/>
      <c r="K1123"/>
      <c r="L1123" s="27"/>
      <c r="M1123" s="27"/>
      <c r="N1123" s="27"/>
      <c r="O1123" s="27"/>
      <c r="P1123" s="27"/>
      <c r="Q1123" s="27"/>
      <c r="R1123" s="27"/>
      <c r="S1123" s="27"/>
      <c r="T1123" s="27"/>
    </row>
    <row r="1124" spans="4:20" x14ac:dyDescent="0.25">
      <c r="D1124" s="26"/>
      <c r="E1124" s="26"/>
      <c r="F1124" s="29"/>
      <c r="G1124" s="25"/>
      <c r="H1124"/>
      <c r="I1124" s="26"/>
      <c r="J1124"/>
      <c r="K1124"/>
      <c r="L1124" s="27"/>
      <c r="M1124" s="27"/>
      <c r="N1124" s="27"/>
      <c r="O1124" s="27"/>
      <c r="P1124" s="27"/>
      <c r="Q1124" s="27"/>
      <c r="R1124" s="27"/>
      <c r="S1124" s="27"/>
      <c r="T1124" s="27"/>
    </row>
    <row r="1125" spans="4:20" x14ac:dyDescent="0.25">
      <c r="D1125" s="26"/>
      <c r="E1125" s="26"/>
      <c r="F1125" s="29"/>
      <c r="G1125" s="25"/>
      <c r="H1125"/>
      <c r="I1125" s="26"/>
      <c r="J1125"/>
      <c r="K1125"/>
      <c r="L1125" s="27"/>
      <c r="M1125" s="27"/>
      <c r="N1125" s="27"/>
      <c r="O1125" s="27"/>
      <c r="P1125" s="27"/>
      <c r="Q1125" s="27"/>
      <c r="R1125" s="27"/>
      <c r="S1125" s="27"/>
      <c r="T1125" s="27"/>
    </row>
    <row r="1126" spans="4:20" x14ac:dyDescent="0.25">
      <c r="D1126" s="26"/>
      <c r="E1126" s="26"/>
      <c r="F1126" s="29"/>
      <c r="G1126" s="25"/>
      <c r="H1126"/>
      <c r="I1126" s="26"/>
      <c r="J1126"/>
      <c r="K1126"/>
      <c r="L1126" s="27"/>
      <c r="M1126" s="27"/>
      <c r="N1126" s="27"/>
      <c r="O1126" s="27"/>
      <c r="P1126" s="27"/>
      <c r="Q1126" s="27"/>
      <c r="R1126" s="27"/>
      <c r="S1126" s="27"/>
      <c r="T1126" s="27"/>
    </row>
    <row r="1127" spans="4:20" x14ac:dyDescent="0.25">
      <c r="D1127" s="26"/>
      <c r="E1127" s="26"/>
      <c r="F1127" s="29"/>
      <c r="G1127" s="25"/>
      <c r="H1127"/>
      <c r="I1127" s="26"/>
      <c r="J1127"/>
      <c r="K1127"/>
      <c r="L1127" s="27"/>
      <c r="M1127" s="27"/>
      <c r="N1127" s="27"/>
      <c r="O1127" s="27"/>
      <c r="P1127" s="27"/>
      <c r="Q1127" s="27"/>
      <c r="R1127" s="27"/>
      <c r="S1127" s="27"/>
      <c r="T1127" s="27"/>
    </row>
    <row r="1128" spans="4:20" x14ac:dyDescent="0.25">
      <c r="D1128" s="26"/>
      <c r="E1128" s="26"/>
      <c r="F1128" s="29"/>
      <c r="G1128" s="25"/>
      <c r="H1128"/>
      <c r="I1128" s="26"/>
      <c r="J1128"/>
      <c r="K1128"/>
      <c r="L1128" s="27"/>
      <c r="M1128" s="27"/>
      <c r="N1128" s="27"/>
      <c r="O1128" s="27"/>
      <c r="P1128" s="27"/>
      <c r="Q1128" s="27"/>
      <c r="R1128" s="27"/>
      <c r="S1128" s="27"/>
      <c r="T1128" s="27"/>
    </row>
    <row r="1129" spans="4:20" x14ac:dyDescent="0.25">
      <c r="D1129" s="26"/>
      <c r="E1129" s="26"/>
      <c r="F1129" s="29"/>
      <c r="G1129" s="25"/>
      <c r="H1129"/>
      <c r="I1129" s="26"/>
      <c r="J1129"/>
      <c r="K1129"/>
      <c r="L1129" s="27"/>
      <c r="M1129" s="27"/>
      <c r="N1129" s="27"/>
      <c r="O1129" s="27"/>
      <c r="P1129" s="27"/>
      <c r="Q1129" s="27"/>
      <c r="R1129" s="27"/>
      <c r="S1129" s="27"/>
      <c r="T1129" s="27"/>
    </row>
    <row r="1130" spans="4:20" x14ac:dyDescent="0.25">
      <c r="D1130" s="26"/>
      <c r="E1130" s="26"/>
      <c r="F1130" s="29"/>
      <c r="G1130" s="25"/>
      <c r="H1130"/>
      <c r="I1130" s="26"/>
      <c r="J1130"/>
      <c r="K1130"/>
      <c r="L1130" s="27"/>
      <c r="M1130" s="27"/>
      <c r="N1130" s="27"/>
      <c r="O1130" s="27"/>
      <c r="P1130" s="27"/>
      <c r="Q1130" s="27"/>
      <c r="R1130" s="27"/>
      <c r="S1130" s="27"/>
      <c r="T1130" s="27"/>
    </row>
    <row r="1131" spans="4:20" x14ac:dyDescent="0.25">
      <c r="D1131" s="26"/>
      <c r="E1131" s="26"/>
      <c r="F1131" s="29"/>
      <c r="G1131" s="25"/>
      <c r="H1131"/>
      <c r="I1131" s="26"/>
      <c r="J1131"/>
      <c r="K1131"/>
      <c r="L1131" s="27"/>
      <c r="M1131" s="27"/>
      <c r="N1131" s="27"/>
      <c r="O1131" s="27"/>
      <c r="P1131" s="27"/>
      <c r="Q1131" s="27"/>
      <c r="R1131" s="27"/>
      <c r="S1131" s="27"/>
      <c r="T1131" s="27"/>
    </row>
    <row r="1132" spans="4:20" x14ac:dyDescent="0.25">
      <c r="D1132" s="26"/>
      <c r="E1132" s="26"/>
      <c r="F1132" s="29"/>
      <c r="G1132" s="25"/>
      <c r="H1132"/>
      <c r="I1132" s="26"/>
      <c r="J1132"/>
      <c r="K1132"/>
      <c r="L1132" s="27"/>
      <c r="M1132" s="27"/>
      <c r="N1132" s="27"/>
      <c r="O1132" s="27"/>
      <c r="P1132" s="27"/>
      <c r="Q1132" s="27"/>
      <c r="R1132" s="27"/>
      <c r="S1132" s="27"/>
      <c r="T1132" s="27"/>
    </row>
    <row r="1133" spans="4:20" x14ac:dyDescent="0.25">
      <c r="D1133" s="26"/>
      <c r="E1133" s="26"/>
      <c r="F1133" s="29"/>
      <c r="G1133" s="25"/>
      <c r="H1133"/>
      <c r="I1133" s="26"/>
      <c r="J1133"/>
      <c r="K1133"/>
      <c r="L1133" s="27"/>
      <c r="M1133" s="27"/>
      <c r="N1133" s="27"/>
      <c r="O1133" s="27"/>
      <c r="P1133" s="27"/>
      <c r="Q1133" s="27"/>
      <c r="R1133" s="27"/>
      <c r="S1133" s="27"/>
      <c r="T1133" s="27"/>
    </row>
    <row r="1134" spans="4:20" x14ac:dyDescent="0.25">
      <c r="D1134" s="26"/>
      <c r="E1134" s="26"/>
      <c r="F1134" s="29"/>
      <c r="G1134" s="25"/>
      <c r="H1134"/>
      <c r="I1134" s="26"/>
      <c r="J1134"/>
      <c r="K1134"/>
      <c r="L1134" s="27"/>
      <c r="M1134" s="27"/>
      <c r="N1134" s="27"/>
      <c r="O1134" s="27"/>
      <c r="P1134" s="27"/>
      <c r="Q1134" s="27"/>
      <c r="R1134" s="27"/>
      <c r="S1134" s="27"/>
      <c r="T1134" s="27"/>
    </row>
    <row r="1135" spans="4:20" x14ac:dyDescent="0.25">
      <c r="D1135" s="26"/>
      <c r="E1135" s="26"/>
      <c r="F1135" s="29"/>
      <c r="G1135" s="25"/>
      <c r="H1135"/>
      <c r="I1135" s="26"/>
      <c r="J1135"/>
      <c r="K1135"/>
      <c r="L1135" s="27"/>
      <c r="M1135" s="27"/>
      <c r="N1135" s="27"/>
      <c r="O1135" s="27"/>
      <c r="P1135" s="27"/>
      <c r="Q1135" s="27"/>
      <c r="R1135" s="27"/>
      <c r="S1135" s="27"/>
      <c r="T1135" s="27"/>
    </row>
    <row r="1136" spans="4:20" x14ac:dyDescent="0.25">
      <c r="D1136" s="26"/>
      <c r="E1136" s="26"/>
      <c r="F1136" s="29"/>
      <c r="G1136" s="25"/>
      <c r="H1136"/>
      <c r="I1136" s="26"/>
      <c r="J1136"/>
      <c r="K1136"/>
      <c r="L1136" s="27"/>
      <c r="M1136" s="27"/>
      <c r="N1136" s="27"/>
      <c r="O1136" s="27"/>
      <c r="P1136" s="27"/>
      <c r="Q1136" s="27"/>
      <c r="R1136" s="27"/>
      <c r="S1136" s="27"/>
      <c r="T1136" s="27"/>
    </row>
    <row r="1137" spans="4:20" x14ac:dyDescent="0.25">
      <c r="D1137" s="26"/>
      <c r="E1137" s="26"/>
      <c r="F1137" s="29"/>
      <c r="G1137" s="25"/>
      <c r="H1137"/>
      <c r="I1137" s="26"/>
      <c r="J1137"/>
      <c r="K1137"/>
      <c r="L1137" s="27"/>
      <c r="M1137" s="27"/>
      <c r="N1137" s="27"/>
      <c r="O1137" s="27"/>
      <c r="P1137" s="27"/>
      <c r="Q1137" s="27"/>
      <c r="R1137" s="27"/>
      <c r="S1137" s="27"/>
      <c r="T1137" s="27"/>
    </row>
    <row r="1138" spans="4:20" x14ac:dyDescent="0.25">
      <c r="D1138" s="26"/>
      <c r="E1138" s="26"/>
      <c r="F1138" s="29"/>
      <c r="G1138" s="25"/>
      <c r="H1138"/>
      <c r="I1138" s="26"/>
      <c r="J1138"/>
      <c r="K1138"/>
      <c r="L1138" s="27"/>
      <c r="M1138" s="27"/>
      <c r="N1138" s="27"/>
      <c r="O1138" s="27"/>
      <c r="P1138" s="27"/>
      <c r="Q1138" s="27"/>
      <c r="R1138" s="27"/>
      <c r="S1138" s="27"/>
      <c r="T1138" s="27"/>
    </row>
    <row r="1139" spans="4:20" x14ac:dyDescent="0.25">
      <c r="D1139" s="26"/>
      <c r="E1139" s="26"/>
      <c r="F1139" s="29"/>
      <c r="G1139" s="25"/>
      <c r="H1139"/>
      <c r="I1139" s="26"/>
      <c r="J1139"/>
      <c r="K1139"/>
      <c r="L1139" s="27"/>
      <c r="M1139" s="27"/>
      <c r="N1139" s="27"/>
      <c r="O1139" s="27"/>
      <c r="P1139" s="27"/>
      <c r="Q1139" s="27"/>
      <c r="R1139" s="27"/>
      <c r="S1139" s="27"/>
      <c r="T1139" s="27"/>
    </row>
    <row r="1140" spans="4:20" x14ac:dyDescent="0.25">
      <c r="D1140" s="26"/>
      <c r="E1140" s="26"/>
    </row>
  </sheetData>
  <autoFilter ref="A1:T357" xr:uid="{00000000-0009-0000-0000-000000000000}"/>
  <sortState xmlns:xlrd2="http://schemas.microsoft.com/office/spreadsheetml/2017/richdata2" ref="A2:AK1239">
    <sortCondition ref="B2:B1239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2023-04-11T06:25:15Z</dcterms:modified>
</cp:coreProperties>
</file>