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ktive\DKS\4545\420300_Geodatasamarbeid\Geovekst\AR5 kostnadsfordeling\"/>
    </mc:Choice>
  </mc:AlternateContent>
  <xr:revisionPtr revIDLastSave="0" documentId="13_ncr:1_{D6B0DE2D-428F-4C96-9855-BA4BED1A326B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AR5_KOSTNADSFORDELING" sheetId="14" r:id="rId1"/>
    <sheet name="Ark1" sheetId="17" r:id="rId2"/>
  </sheets>
  <definedNames>
    <definedName name="_xlnm._FilterDatabase" localSheetId="0" hidden="1">AR5_KOSTNADSFORDELING!$A$1:$S$357</definedName>
    <definedName name="_xlnm.Print_Area" localSheetId="0">AR5_KOSTNADSFORDELING!$A$1:$S$357</definedName>
    <definedName name="_xlnm.Print_Titles" localSheetId="0">AR5_KOSTNADSFORDELING!$1:$1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4" l="1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109" i="14"/>
  <c r="S110" i="14"/>
  <c r="S111" i="14"/>
  <c r="S112" i="14"/>
  <c r="S113" i="14"/>
  <c r="S114" i="14"/>
  <c r="S115" i="14"/>
  <c r="S116" i="14"/>
  <c r="S117" i="14"/>
  <c r="S118" i="14"/>
  <c r="S119" i="14"/>
  <c r="S120" i="14"/>
  <c r="S121" i="14"/>
  <c r="S122" i="14"/>
  <c r="S123" i="14"/>
  <c r="S124" i="14"/>
  <c r="S125" i="14"/>
  <c r="S126" i="14"/>
  <c r="S127" i="14"/>
  <c r="S128" i="14"/>
  <c r="S129" i="14"/>
  <c r="S130" i="14"/>
  <c r="S131" i="14"/>
  <c r="S132" i="14"/>
  <c r="S133" i="14"/>
  <c r="S134" i="14"/>
  <c r="S135" i="14"/>
  <c r="S136" i="14"/>
  <c r="S137" i="14"/>
  <c r="S138" i="14"/>
  <c r="S139" i="14"/>
  <c r="S140" i="14"/>
  <c r="S141" i="14"/>
  <c r="S142" i="14"/>
  <c r="S143" i="14"/>
  <c r="S144" i="14"/>
  <c r="S145" i="14"/>
  <c r="S146" i="14"/>
  <c r="S147" i="14"/>
  <c r="S148" i="14"/>
  <c r="S149" i="14"/>
  <c r="S150" i="14"/>
  <c r="S151" i="14"/>
  <c r="S152" i="14"/>
  <c r="S153" i="14"/>
  <c r="S154" i="14"/>
  <c r="S155" i="14"/>
  <c r="S156" i="14"/>
  <c r="S157" i="14"/>
  <c r="S158" i="14"/>
  <c r="S159" i="14"/>
  <c r="S160" i="14"/>
  <c r="S161" i="14"/>
  <c r="S162" i="14"/>
  <c r="S163" i="14"/>
  <c r="S164" i="14"/>
  <c r="S165" i="14"/>
  <c r="S166" i="14"/>
  <c r="S167" i="14"/>
  <c r="S168" i="14"/>
  <c r="S169" i="14"/>
  <c r="S170" i="14"/>
  <c r="S171" i="14"/>
  <c r="S172" i="14"/>
  <c r="S173" i="14"/>
  <c r="S174" i="14"/>
  <c r="S175" i="14"/>
  <c r="S176" i="14"/>
  <c r="S177" i="14"/>
  <c r="S178" i="14"/>
  <c r="S179" i="14"/>
  <c r="S180" i="14"/>
  <c r="S181" i="14"/>
  <c r="S182" i="14"/>
  <c r="S183" i="14"/>
  <c r="S184" i="14"/>
  <c r="S185" i="14"/>
  <c r="S186" i="14"/>
  <c r="S187" i="14"/>
  <c r="S188" i="14"/>
  <c r="S189" i="14"/>
  <c r="S190" i="14"/>
  <c r="S191" i="14"/>
  <c r="S192" i="14"/>
  <c r="S193" i="14"/>
  <c r="S194" i="14"/>
  <c r="S195" i="14"/>
  <c r="S196" i="14"/>
  <c r="S197" i="14"/>
  <c r="S198" i="14"/>
  <c r="S199" i="14"/>
  <c r="S200" i="14"/>
  <c r="S201" i="14"/>
  <c r="S202" i="14"/>
  <c r="S203" i="14"/>
  <c r="S204" i="14"/>
  <c r="S205" i="14"/>
  <c r="S206" i="14"/>
  <c r="S207" i="14"/>
  <c r="S208" i="14"/>
  <c r="S209" i="14"/>
  <c r="S210" i="14"/>
  <c r="S211" i="14"/>
  <c r="S212" i="14"/>
  <c r="S213" i="14"/>
  <c r="S214" i="14"/>
  <c r="S215" i="14"/>
  <c r="S216" i="14"/>
  <c r="S217" i="14"/>
  <c r="S218" i="14"/>
  <c r="S219" i="14"/>
  <c r="S220" i="14"/>
  <c r="S221" i="14"/>
  <c r="S222" i="14"/>
  <c r="S223" i="14"/>
  <c r="S224" i="14"/>
  <c r="S225" i="14"/>
  <c r="S226" i="14"/>
  <c r="S227" i="14"/>
  <c r="S228" i="14"/>
  <c r="S229" i="14"/>
  <c r="S230" i="14"/>
  <c r="S231" i="14"/>
  <c r="S232" i="14"/>
  <c r="S233" i="14"/>
  <c r="S234" i="14"/>
  <c r="S235" i="14"/>
  <c r="S236" i="14"/>
  <c r="S237" i="14"/>
  <c r="S238" i="14"/>
  <c r="S239" i="14"/>
  <c r="S240" i="14"/>
  <c r="S241" i="14"/>
  <c r="S242" i="14"/>
  <c r="S243" i="14"/>
  <c r="S244" i="14"/>
  <c r="S245" i="14"/>
  <c r="S246" i="14"/>
  <c r="S247" i="14"/>
  <c r="S248" i="14"/>
  <c r="S249" i="14"/>
  <c r="S250" i="14"/>
  <c r="S251" i="14"/>
  <c r="S252" i="14"/>
  <c r="S253" i="14"/>
  <c r="S254" i="14"/>
  <c r="S255" i="14"/>
  <c r="S256" i="14"/>
  <c r="S257" i="14"/>
  <c r="S258" i="14"/>
  <c r="S259" i="14"/>
  <c r="S260" i="14"/>
  <c r="S261" i="14"/>
  <c r="S262" i="14"/>
  <c r="S263" i="14"/>
  <c r="S264" i="14"/>
  <c r="S265" i="14"/>
  <c r="S266" i="14"/>
  <c r="S267" i="14"/>
  <c r="S268" i="14"/>
  <c r="S269" i="14"/>
  <c r="S270" i="14"/>
  <c r="S271" i="14"/>
  <c r="S272" i="14"/>
  <c r="S273" i="14"/>
  <c r="S274" i="14"/>
  <c r="S275" i="14"/>
  <c r="S276" i="14"/>
  <c r="S277" i="14"/>
  <c r="S278" i="14"/>
  <c r="S279" i="14"/>
  <c r="S280" i="14"/>
  <c r="S281" i="14"/>
  <c r="S282" i="14"/>
  <c r="S283" i="14"/>
  <c r="S284" i="14"/>
  <c r="S285" i="14"/>
  <c r="S286" i="14"/>
  <c r="S287" i="14"/>
  <c r="S288" i="14"/>
  <c r="S289" i="14"/>
  <c r="S290" i="14"/>
  <c r="S291" i="14"/>
  <c r="S292" i="14"/>
  <c r="S293" i="14"/>
  <c r="S294" i="14"/>
  <c r="S295" i="14"/>
  <c r="S296" i="14"/>
  <c r="S297" i="14"/>
  <c r="S298" i="14"/>
  <c r="S299" i="14"/>
  <c r="S300" i="14"/>
  <c r="S301" i="14"/>
  <c r="S302" i="14"/>
  <c r="S303" i="14"/>
  <c r="S304" i="14"/>
  <c r="S305" i="14"/>
  <c r="S306" i="14"/>
  <c r="S307" i="14"/>
  <c r="S308" i="14"/>
  <c r="S309" i="14"/>
  <c r="S310" i="14"/>
  <c r="S311" i="14"/>
  <c r="S312" i="14"/>
  <c r="S313" i="14"/>
  <c r="S314" i="14"/>
  <c r="S315" i="14"/>
  <c r="S316" i="14"/>
  <c r="S317" i="14"/>
  <c r="S318" i="14"/>
  <c r="S319" i="14"/>
  <c r="S320" i="14"/>
  <c r="S321" i="14"/>
  <c r="S322" i="14"/>
  <c r="S323" i="14"/>
  <c r="S324" i="14"/>
  <c r="S325" i="14"/>
  <c r="S326" i="14"/>
  <c r="S327" i="14"/>
  <c r="S328" i="14"/>
  <c r="S329" i="14"/>
  <c r="S330" i="14"/>
  <c r="S331" i="14"/>
  <c r="S332" i="14"/>
  <c r="S333" i="14"/>
  <c r="S334" i="14"/>
  <c r="S335" i="14"/>
  <c r="S336" i="14"/>
  <c r="S337" i="14"/>
  <c r="S338" i="14"/>
  <c r="S339" i="14"/>
  <c r="S340" i="14"/>
  <c r="S341" i="14"/>
  <c r="S342" i="14"/>
  <c r="S343" i="14"/>
  <c r="S344" i="14"/>
  <c r="S345" i="14"/>
  <c r="S346" i="14"/>
  <c r="S347" i="14"/>
  <c r="S348" i="14"/>
  <c r="S349" i="14"/>
  <c r="S350" i="14"/>
  <c r="S351" i="14"/>
  <c r="S352" i="14"/>
  <c r="S353" i="14"/>
  <c r="S354" i="14"/>
  <c r="S355" i="14"/>
  <c r="S356" i="14"/>
  <c r="S357" i="14"/>
  <c r="S2" i="14"/>
  <c r="K3" i="14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K107" i="14"/>
  <c r="K108" i="14"/>
  <c r="K109" i="14"/>
  <c r="K110" i="14"/>
  <c r="K111" i="14"/>
  <c r="K112" i="14"/>
  <c r="K113" i="14"/>
  <c r="K114" i="14"/>
  <c r="K115" i="14"/>
  <c r="K116" i="14"/>
  <c r="K117" i="14"/>
  <c r="K118" i="14"/>
  <c r="K119" i="14"/>
  <c r="K120" i="14"/>
  <c r="K121" i="14"/>
  <c r="K122" i="14"/>
  <c r="K123" i="14"/>
  <c r="K124" i="14"/>
  <c r="K125" i="14"/>
  <c r="K126" i="14"/>
  <c r="K127" i="14"/>
  <c r="K128" i="14"/>
  <c r="K129" i="14"/>
  <c r="K130" i="14"/>
  <c r="K131" i="14"/>
  <c r="K132" i="14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91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206" i="14"/>
  <c r="K207" i="14"/>
  <c r="K208" i="14"/>
  <c r="K209" i="14"/>
  <c r="K210" i="14"/>
  <c r="K211" i="14"/>
  <c r="K212" i="14"/>
  <c r="K213" i="14"/>
  <c r="K214" i="14"/>
  <c r="K215" i="14"/>
  <c r="K216" i="14"/>
  <c r="K217" i="14"/>
  <c r="K218" i="14"/>
  <c r="K219" i="14"/>
  <c r="K220" i="14"/>
  <c r="K221" i="14"/>
  <c r="K222" i="14"/>
  <c r="K223" i="14"/>
  <c r="K224" i="14"/>
  <c r="K225" i="14"/>
  <c r="K226" i="14"/>
  <c r="K227" i="14"/>
  <c r="K228" i="14"/>
  <c r="K229" i="14"/>
  <c r="K230" i="14"/>
  <c r="K231" i="14"/>
  <c r="K232" i="14"/>
  <c r="K233" i="14"/>
  <c r="K234" i="14"/>
  <c r="K235" i="14"/>
  <c r="K236" i="14"/>
  <c r="K237" i="14"/>
  <c r="K238" i="14"/>
  <c r="K239" i="14"/>
  <c r="K240" i="14"/>
  <c r="K241" i="14"/>
  <c r="K242" i="14"/>
  <c r="K243" i="14"/>
  <c r="K244" i="14"/>
  <c r="K245" i="14"/>
  <c r="K246" i="14"/>
  <c r="K247" i="14"/>
  <c r="K248" i="14"/>
  <c r="K249" i="14"/>
  <c r="K250" i="14"/>
  <c r="K251" i="14"/>
  <c r="K252" i="14"/>
  <c r="K253" i="14"/>
  <c r="K254" i="14"/>
  <c r="K255" i="14"/>
  <c r="K256" i="14"/>
  <c r="K257" i="14"/>
  <c r="K258" i="14"/>
  <c r="K259" i="14"/>
  <c r="K260" i="14"/>
  <c r="K261" i="14"/>
  <c r="K262" i="14"/>
  <c r="K263" i="14"/>
  <c r="K264" i="14"/>
  <c r="K265" i="14"/>
  <c r="K266" i="14"/>
  <c r="K267" i="14"/>
  <c r="K268" i="14"/>
  <c r="K269" i="14"/>
  <c r="K270" i="14"/>
  <c r="K271" i="14"/>
  <c r="K272" i="14"/>
  <c r="K273" i="14"/>
  <c r="K274" i="14"/>
  <c r="K275" i="14"/>
  <c r="K276" i="14"/>
  <c r="K277" i="14"/>
  <c r="K278" i="14"/>
  <c r="K279" i="14"/>
  <c r="K280" i="14"/>
  <c r="K281" i="14"/>
  <c r="K282" i="14"/>
  <c r="K283" i="14"/>
  <c r="K284" i="14"/>
  <c r="K285" i="14"/>
  <c r="K286" i="14"/>
  <c r="K287" i="14"/>
  <c r="K288" i="14"/>
  <c r="K289" i="14"/>
  <c r="K290" i="14"/>
  <c r="K291" i="14"/>
  <c r="K292" i="14"/>
  <c r="K293" i="14"/>
  <c r="K294" i="14"/>
  <c r="K295" i="14"/>
  <c r="K296" i="14"/>
  <c r="K297" i="14"/>
  <c r="K298" i="14"/>
  <c r="K299" i="14"/>
  <c r="K300" i="14"/>
  <c r="K301" i="14"/>
  <c r="K302" i="14"/>
  <c r="K303" i="14"/>
  <c r="K304" i="14"/>
  <c r="K305" i="14"/>
  <c r="K306" i="14"/>
  <c r="K307" i="14"/>
  <c r="K308" i="14"/>
  <c r="K309" i="14"/>
  <c r="K310" i="14"/>
  <c r="K311" i="14"/>
  <c r="K312" i="14"/>
  <c r="K313" i="14"/>
  <c r="K314" i="14"/>
  <c r="K315" i="14"/>
  <c r="K316" i="14"/>
  <c r="K317" i="14"/>
  <c r="K318" i="14"/>
  <c r="K319" i="14"/>
  <c r="K320" i="14"/>
  <c r="K321" i="14"/>
  <c r="K322" i="14"/>
  <c r="K323" i="14"/>
  <c r="K324" i="14"/>
  <c r="K325" i="14"/>
  <c r="K326" i="14"/>
  <c r="K327" i="14"/>
  <c r="K328" i="14"/>
  <c r="K329" i="14"/>
  <c r="K330" i="14"/>
  <c r="K331" i="14"/>
  <c r="K332" i="14"/>
  <c r="K333" i="14"/>
  <c r="K334" i="14"/>
  <c r="K335" i="14"/>
  <c r="K336" i="14"/>
  <c r="K337" i="14"/>
  <c r="K338" i="14"/>
  <c r="K339" i="14"/>
  <c r="K340" i="14"/>
  <c r="K341" i="14"/>
  <c r="K342" i="14"/>
  <c r="K343" i="14"/>
  <c r="K344" i="14"/>
  <c r="K345" i="14"/>
  <c r="K346" i="14"/>
  <c r="K347" i="14"/>
  <c r="K348" i="14"/>
  <c r="K349" i="14"/>
  <c r="K350" i="14"/>
  <c r="K351" i="14"/>
  <c r="K352" i="14"/>
  <c r="K353" i="14"/>
  <c r="K354" i="14"/>
  <c r="K355" i="14"/>
  <c r="K356" i="14"/>
  <c r="K357" i="14"/>
  <c r="K2" i="14"/>
  <c r="H2" i="14" l="1"/>
  <c r="H3" i="14"/>
  <c r="H357" i="14" l="1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7" i="14"/>
  <c r="H115" i="14"/>
  <c r="H116" i="14"/>
  <c r="H114" i="14"/>
  <c r="H113" i="14"/>
  <c r="H118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G217" i="14" l="1"/>
  <c r="J217" i="14" s="1"/>
  <c r="G134" i="14"/>
  <c r="G108" i="14"/>
  <c r="I108" i="14" s="1"/>
  <c r="G302" i="14"/>
  <c r="I302" i="14" s="1"/>
  <c r="G135" i="14"/>
  <c r="I135" i="14" s="1"/>
  <c r="G137" i="14"/>
  <c r="J137" i="14" s="1"/>
  <c r="G225" i="14"/>
  <c r="J225" i="14" s="1"/>
  <c r="G88" i="14"/>
  <c r="J88" i="14" s="1"/>
  <c r="G189" i="14"/>
  <c r="G165" i="14"/>
  <c r="J165" i="14" s="1"/>
  <c r="G293" i="14"/>
  <c r="J293" i="14" s="1"/>
  <c r="G283" i="14"/>
  <c r="J283" i="14" s="1"/>
  <c r="G327" i="14"/>
  <c r="J327" i="14" s="1"/>
  <c r="G171" i="14"/>
  <c r="J171" i="14" s="1"/>
  <c r="G223" i="14"/>
  <c r="G315" i="14"/>
  <c r="G100" i="14"/>
  <c r="G257" i="14"/>
  <c r="I257" i="14" s="1"/>
  <c r="G160" i="14"/>
  <c r="J160" i="14" s="1"/>
  <c r="G167" i="14"/>
  <c r="J167" i="14" s="1"/>
  <c r="G242" i="14"/>
  <c r="J242" i="14" s="1"/>
  <c r="G152" i="14"/>
  <c r="J152" i="14" s="1"/>
  <c r="G351" i="14"/>
  <c r="J351" i="14" s="1"/>
  <c r="G155" i="14"/>
  <c r="J155" i="14" s="1"/>
  <c r="G125" i="14"/>
  <c r="G115" i="14"/>
  <c r="G138" i="14"/>
  <c r="J138" i="14" s="1"/>
  <c r="G297" i="14"/>
  <c r="J297" i="14" s="1"/>
  <c r="G95" i="14"/>
  <c r="G92" i="14"/>
  <c r="G131" i="14"/>
  <c r="G52" i="14"/>
  <c r="J52" i="14" s="1"/>
  <c r="G12" i="14"/>
  <c r="J12" i="14" s="1"/>
  <c r="G323" i="14"/>
  <c r="J323" i="14" s="1"/>
  <c r="G105" i="14"/>
  <c r="J105" i="14" s="1"/>
  <c r="G18" i="14"/>
  <c r="J18" i="14" s="1"/>
  <c r="G59" i="14"/>
  <c r="G219" i="14"/>
  <c r="J219" i="14" s="1"/>
  <c r="G147" i="14"/>
  <c r="J147" i="14" s="1"/>
  <c r="G273" i="14"/>
  <c r="J273" i="14" s="1"/>
  <c r="G2" i="14"/>
  <c r="G13" i="14"/>
  <c r="J13" i="14" s="1"/>
  <c r="G196" i="14"/>
  <c r="G29" i="14"/>
  <c r="J29" i="14" s="1"/>
  <c r="G23" i="14"/>
  <c r="G186" i="14"/>
  <c r="G336" i="14"/>
  <c r="G151" i="14"/>
  <c r="G71" i="14"/>
  <c r="G44" i="14"/>
  <c r="G287" i="14"/>
  <c r="J287" i="14" s="1"/>
  <c r="G198" i="14"/>
  <c r="J198" i="14" s="1"/>
  <c r="G168" i="14"/>
  <c r="I168" i="14" s="1"/>
  <c r="G272" i="14"/>
  <c r="G221" i="14"/>
  <c r="J221" i="14" s="1"/>
  <c r="G54" i="14"/>
  <c r="I54" i="14" s="1"/>
  <c r="G252" i="14"/>
  <c r="G97" i="14"/>
  <c r="J97" i="14" s="1"/>
  <c r="G73" i="14"/>
  <c r="J73" i="14" s="1"/>
  <c r="G231" i="14"/>
  <c r="J231" i="14" s="1"/>
  <c r="G261" i="14"/>
  <c r="J261" i="14" s="1"/>
  <c r="G109" i="14"/>
  <c r="J109" i="14" s="1"/>
  <c r="G183" i="14"/>
  <c r="J183" i="14" s="1"/>
  <c r="G42" i="14"/>
  <c r="J42" i="14" s="1"/>
  <c r="G229" i="14"/>
  <c r="J229" i="14" s="1"/>
  <c r="G288" i="14"/>
  <c r="G301" i="14"/>
  <c r="G278" i="14"/>
  <c r="J278" i="14" s="1"/>
  <c r="G130" i="14"/>
  <c r="G22" i="14"/>
  <c r="G352" i="14"/>
  <c r="G353" i="14"/>
  <c r="J353" i="14" s="1"/>
  <c r="G49" i="14"/>
  <c r="G218" i="14"/>
  <c r="J218" i="14" s="1"/>
  <c r="G267" i="14"/>
  <c r="J267" i="14" s="1"/>
  <c r="G335" i="14"/>
  <c r="G256" i="14"/>
  <c r="J256" i="14" s="1"/>
  <c r="G58" i="14"/>
  <c r="J58" i="14" s="1"/>
  <c r="G94" i="14"/>
  <c r="J94" i="14" s="1"/>
  <c r="G184" i="14"/>
  <c r="J184" i="14" s="1"/>
  <c r="G154" i="14"/>
  <c r="J154" i="14" s="1"/>
  <c r="G270" i="14"/>
  <c r="J270" i="14" s="1"/>
  <c r="G69" i="14"/>
  <c r="G241" i="14"/>
  <c r="J241" i="14" s="1"/>
  <c r="G103" i="14"/>
  <c r="G34" i="14"/>
  <c r="G122" i="14"/>
  <c r="J122" i="14" s="1"/>
  <c r="G66" i="14"/>
  <c r="J66" i="14" s="1"/>
  <c r="G269" i="14"/>
  <c r="J269" i="14" s="1"/>
  <c r="G213" i="14"/>
  <c r="J213" i="14" s="1"/>
  <c r="G191" i="14"/>
  <c r="J191" i="14" s="1"/>
  <c r="G197" i="14"/>
  <c r="J197" i="14" s="1"/>
  <c r="G177" i="14"/>
  <c r="J177" i="14" s="1"/>
  <c r="G205" i="14"/>
  <c r="J205" i="14" s="1"/>
  <c r="G303" i="14"/>
  <c r="J303" i="14" s="1"/>
  <c r="G195" i="14"/>
  <c r="J195" i="14" s="1"/>
  <c r="G247" i="14"/>
  <c r="J247" i="14" s="1"/>
  <c r="G246" i="14"/>
  <c r="J246" i="14" s="1"/>
  <c r="G357" i="14"/>
  <c r="J357" i="14" s="1"/>
  <c r="G140" i="14"/>
  <c r="J140" i="14" s="1"/>
  <c r="G339" i="14"/>
  <c r="J339" i="14" s="1"/>
  <c r="G157" i="14"/>
  <c r="J157" i="14" s="1"/>
  <c r="G255" i="14"/>
  <c r="J255" i="14" s="1"/>
  <c r="G30" i="14"/>
  <c r="J30" i="14" s="1"/>
  <c r="G285" i="14"/>
  <c r="J285" i="14" s="1"/>
  <c r="G67" i="14"/>
  <c r="J67" i="14" s="1"/>
  <c r="G216" i="14"/>
  <c r="J216" i="14" s="1"/>
  <c r="G166" i="14"/>
  <c r="J166" i="14" s="1"/>
  <c r="G259" i="14"/>
  <c r="J259" i="14" s="1"/>
  <c r="G32" i="14"/>
  <c r="J32" i="14" s="1"/>
  <c r="G24" i="14"/>
  <c r="J24" i="14" s="1"/>
  <c r="G84" i="14"/>
  <c r="J84" i="14" s="1"/>
  <c r="G313" i="14"/>
  <c r="J313" i="14" s="1"/>
  <c r="G325" i="14"/>
  <c r="J325" i="14" s="1"/>
  <c r="G320" i="14"/>
  <c r="J320" i="14" s="1"/>
  <c r="G300" i="14"/>
  <c r="J300" i="14" s="1"/>
  <c r="G27" i="14"/>
  <c r="J27" i="14" s="1"/>
  <c r="G265" i="14"/>
  <c r="J265" i="14" s="1"/>
  <c r="G129" i="14"/>
  <c r="J129" i="14" s="1"/>
  <c r="G248" i="14"/>
  <c r="J248" i="14" s="1"/>
  <c r="G9" i="14"/>
  <c r="J9" i="14" s="1"/>
  <c r="G276" i="14"/>
  <c r="I276" i="14" s="1"/>
  <c r="G164" i="14"/>
  <c r="J164" i="14" s="1"/>
  <c r="G89" i="14"/>
  <c r="J89" i="14" s="1"/>
  <c r="G85" i="14"/>
  <c r="J85" i="14" s="1"/>
  <c r="G128" i="14"/>
  <c r="J128" i="14" s="1"/>
  <c r="G63" i="14"/>
  <c r="J63" i="14" s="1"/>
  <c r="G275" i="14"/>
  <c r="J275" i="14" s="1"/>
  <c r="G350" i="14"/>
  <c r="J350" i="14" s="1"/>
  <c r="G355" i="14"/>
  <c r="J355" i="14" s="1"/>
  <c r="G192" i="14"/>
  <c r="J192" i="14" s="1"/>
  <c r="G340" i="14"/>
  <c r="J340" i="14" s="1"/>
  <c r="G329" i="14"/>
  <c r="J329" i="14" s="1"/>
  <c r="G346" i="14"/>
  <c r="J346" i="14" s="1"/>
  <c r="G190" i="14"/>
  <c r="J190" i="14" s="1"/>
  <c r="G347" i="14"/>
  <c r="J347" i="14" s="1"/>
  <c r="G317" i="14"/>
  <c r="J317" i="14" s="1"/>
  <c r="G204" i="14"/>
  <c r="J204" i="14" s="1"/>
  <c r="G235" i="14"/>
  <c r="J235" i="14" s="1"/>
  <c r="G35" i="14"/>
  <c r="J35" i="14" s="1"/>
  <c r="G284" i="14"/>
  <c r="J284" i="14" s="1"/>
  <c r="G331" i="14"/>
  <c r="I331" i="14" s="1"/>
  <c r="G6" i="14"/>
  <c r="J6" i="14" s="1"/>
  <c r="G264" i="14"/>
  <c r="J264" i="14" s="1"/>
  <c r="G282" i="14"/>
  <c r="I282" i="14" s="1"/>
  <c r="G118" i="14"/>
  <c r="J118" i="14" s="1"/>
  <c r="G112" i="14"/>
  <c r="J112" i="14" s="1"/>
  <c r="G117" i="14"/>
  <c r="J117" i="14" s="1"/>
  <c r="G200" i="14"/>
  <c r="J200" i="14" s="1"/>
  <c r="G159" i="14"/>
  <c r="J159" i="14" s="1"/>
  <c r="G291" i="14"/>
  <c r="J291" i="14" s="1"/>
  <c r="G174" i="14"/>
  <c r="J174" i="14" s="1"/>
  <c r="G53" i="14"/>
  <c r="J53" i="14" s="1"/>
  <c r="G38" i="14"/>
  <c r="J38" i="14" s="1"/>
  <c r="G64" i="14"/>
  <c r="J64" i="14" s="1"/>
  <c r="G237" i="14"/>
  <c r="J237" i="14" s="1"/>
  <c r="G102" i="14"/>
  <c r="J102" i="14" s="1"/>
  <c r="G187" i="14"/>
  <c r="J187" i="14" s="1"/>
  <c r="G17" i="14"/>
  <c r="J17" i="14" s="1"/>
  <c r="G330" i="14"/>
  <c r="J330" i="14" s="1"/>
  <c r="G319" i="14"/>
  <c r="J319" i="14" s="1"/>
  <c r="G279" i="14"/>
  <c r="J279" i="14" s="1"/>
  <c r="G7" i="14"/>
  <c r="J7" i="14" s="1"/>
  <c r="G214" i="14"/>
  <c r="J214" i="14" s="1"/>
  <c r="G46" i="14"/>
  <c r="J46" i="14" s="1"/>
  <c r="G120" i="14"/>
  <c r="J120" i="14" s="1"/>
  <c r="G179" i="14"/>
  <c r="J179" i="14" s="1"/>
  <c r="G107" i="14"/>
  <c r="J107" i="14" s="1"/>
  <c r="G99" i="14"/>
  <c r="J99" i="14" s="1"/>
  <c r="G262" i="14"/>
  <c r="J262" i="14" s="1"/>
  <c r="G16" i="14"/>
  <c r="J16" i="14" s="1"/>
  <c r="G296" i="14"/>
  <c r="J296" i="14" s="1"/>
  <c r="G210" i="14"/>
  <c r="J210" i="14" s="1"/>
  <c r="G20" i="14"/>
  <c r="J20" i="14" s="1"/>
  <c r="G207" i="14"/>
  <c r="J207" i="14" s="1"/>
  <c r="G141" i="14"/>
  <c r="J141" i="14" s="1"/>
  <c r="G33" i="14"/>
  <c r="J33" i="14" s="1"/>
  <c r="G203" i="14"/>
  <c r="J203" i="14" s="1"/>
  <c r="G254" i="14"/>
  <c r="J254" i="14" s="1"/>
  <c r="G81" i="14"/>
  <c r="J81" i="14" s="1"/>
  <c r="G343" i="14"/>
  <c r="J343" i="14" s="1"/>
  <c r="G127" i="14"/>
  <c r="J127" i="14" s="1"/>
  <c r="G3" i="14"/>
  <c r="J3" i="14" s="1"/>
  <c r="G56" i="14"/>
  <c r="J56" i="14" s="1"/>
  <c r="G253" i="14"/>
  <c r="J253" i="14" s="1"/>
  <c r="G161" i="14"/>
  <c r="J161" i="14" s="1"/>
  <c r="G65" i="14"/>
  <c r="J65" i="14" s="1"/>
  <c r="G268" i="14"/>
  <c r="J268" i="14" s="1"/>
  <c r="G258" i="14"/>
  <c r="J258" i="14" s="1"/>
  <c r="G62" i="14"/>
  <c r="J62" i="14" s="1"/>
  <c r="G93" i="14"/>
  <c r="J93" i="14" s="1"/>
  <c r="G201" i="14"/>
  <c r="J201" i="14" s="1"/>
  <c r="G233" i="14"/>
  <c r="J233" i="14" s="1"/>
  <c r="G260" i="14"/>
  <c r="J260" i="14" s="1"/>
  <c r="G68" i="14"/>
  <c r="J68" i="14" s="1"/>
  <c r="G149" i="14"/>
  <c r="J149" i="14" s="1"/>
  <c r="G312" i="14"/>
  <c r="J312" i="14" s="1"/>
  <c r="G277" i="14"/>
  <c r="J277" i="14" s="1"/>
  <c r="G48" i="14"/>
  <c r="J48" i="14" s="1"/>
  <c r="G193" i="14"/>
  <c r="J193" i="14" s="1"/>
  <c r="G39" i="14"/>
  <c r="J39" i="14" s="1"/>
  <c r="G310" i="14"/>
  <c r="J310" i="14" s="1"/>
  <c r="G341" i="14"/>
  <c r="J341" i="14" s="1"/>
  <c r="G144" i="14"/>
  <c r="J144" i="14" s="1"/>
  <c r="G194" i="14"/>
  <c r="J194" i="14" s="1"/>
  <c r="G188" i="14"/>
  <c r="J188" i="14" s="1"/>
  <c r="G215" i="14"/>
  <c r="J215" i="14" s="1"/>
  <c r="G28" i="14"/>
  <c r="J28" i="14" s="1"/>
  <c r="G126" i="14"/>
  <c r="J126" i="14" s="1"/>
  <c r="G309" i="14"/>
  <c r="J309" i="14" s="1"/>
  <c r="G348" i="14"/>
  <c r="J348" i="14" s="1"/>
  <c r="G318" i="14"/>
  <c r="J318" i="14" s="1"/>
  <c r="G345" i="14"/>
  <c r="J345" i="14" s="1"/>
  <c r="G11" i="14"/>
  <c r="J11" i="14" s="1"/>
  <c r="G25" i="14"/>
  <c r="J25" i="14" s="1"/>
  <c r="G26" i="14"/>
  <c r="J26" i="14" s="1"/>
  <c r="G104" i="14"/>
  <c r="J104" i="14" s="1"/>
  <c r="G334" i="14"/>
  <c r="J334" i="14" s="1"/>
  <c r="G180" i="14"/>
  <c r="J180" i="14" s="1"/>
  <c r="G172" i="14"/>
  <c r="J172" i="14" s="1"/>
  <c r="G14" i="14"/>
  <c r="J14" i="14" s="1"/>
  <c r="G80" i="14"/>
  <c r="J80" i="14" s="1"/>
  <c r="G5" i="14"/>
  <c r="G338" i="14"/>
  <c r="J338" i="14" s="1"/>
  <c r="G266" i="14"/>
  <c r="J266" i="14" s="1"/>
  <c r="G227" i="14"/>
  <c r="J227" i="14" s="1"/>
  <c r="G31" i="14"/>
  <c r="J31" i="14" s="1"/>
  <c r="G21" i="14"/>
  <c r="J21" i="14" s="1"/>
  <c r="G332" i="14"/>
  <c r="J332" i="14" s="1"/>
  <c r="G51" i="14"/>
  <c r="J51" i="14" s="1"/>
  <c r="G286" i="14"/>
  <c r="J286" i="14" s="1"/>
  <c r="G70" i="14"/>
  <c r="J70" i="14" s="1"/>
  <c r="G36" i="14"/>
  <c r="J36" i="14" s="1"/>
  <c r="G316" i="14"/>
  <c r="J316" i="14" s="1"/>
  <c r="G206" i="14"/>
  <c r="J206" i="14" s="1"/>
  <c r="G74" i="14"/>
  <c r="J74" i="14" s="1"/>
  <c r="G354" i="14"/>
  <c r="J354" i="14" s="1"/>
  <c r="G82" i="14"/>
  <c r="J82" i="14" s="1"/>
  <c r="G101" i="14"/>
  <c r="J101" i="14" s="1"/>
  <c r="G145" i="14"/>
  <c r="J145" i="14" s="1"/>
  <c r="G91" i="14"/>
  <c r="J91" i="14" s="1"/>
  <c r="G57" i="14"/>
  <c r="J57" i="14" s="1"/>
  <c r="G176" i="14"/>
  <c r="J176" i="14" s="1"/>
  <c r="G45" i="14"/>
  <c r="J45" i="14" s="1"/>
  <c r="G114" i="14"/>
  <c r="J114" i="14" s="1"/>
  <c r="G185" i="14"/>
  <c r="J185" i="14" s="1"/>
  <c r="G182" i="14"/>
  <c r="J182" i="14" s="1"/>
  <c r="G314" i="14"/>
  <c r="J314" i="14" s="1"/>
  <c r="G230" i="14"/>
  <c r="J230" i="14" s="1"/>
  <c r="G271" i="14"/>
  <c r="J271" i="14" s="1"/>
  <c r="G158" i="14"/>
  <c r="J158" i="14" s="1"/>
  <c r="G289" i="14"/>
  <c r="J289" i="14" s="1"/>
  <c r="G4" i="14"/>
  <c r="J4" i="14" s="1"/>
  <c r="G55" i="14"/>
  <c r="I55" i="14" s="1"/>
  <c r="G78" i="14"/>
  <c r="J78" i="14" s="1"/>
  <c r="G199" i="14"/>
  <c r="I199" i="14" s="1"/>
  <c r="G349" i="14"/>
  <c r="J349" i="14" s="1"/>
  <c r="G170" i="14"/>
  <c r="I170" i="14" s="1"/>
  <c r="G220" i="14"/>
  <c r="G305" i="14"/>
  <c r="J305" i="14" s="1"/>
  <c r="G328" i="14"/>
  <c r="J328" i="14" s="1"/>
  <c r="G333" i="14"/>
  <c r="J333" i="14" s="1"/>
  <c r="G90" i="14"/>
  <c r="G61" i="14"/>
  <c r="J61" i="14" s="1"/>
  <c r="G77" i="14"/>
  <c r="J77" i="14" s="1"/>
  <c r="G238" i="14"/>
  <c r="G41" i="14"/>
  <c r="J41" i="14" s="1"/>
  <c r="G226" i="14"/>
  <c r="J226" i="14" s="1"/>
  <c r="G321" i="14"/>
  <c r="G228" i="14"/>
  <c r="J228" i="14" s="1"/>
  <c r="G121" i="14"/>
  <c r="J121" i="14" s="1"/>
  <c r="G116" i="14"/>
  <c r="J116" i="14" s="1"/>
  <c r="G295" i="14"/>
  <c r="J295" i="14" s="1"/>
  <c r="G136" i="14"/>
  <c r="J136" i="14" s="1"/>
  <c r="G169" i="14"/>
  <c r="G311" i="14"/>
  <c r="J311" i="14" s="1"/>
  <c r="G263" i="14"/>
  <c r="J263" i="14" s="1"/>
  <c r="G290" i="14"/>
  <c r="J290" i="14" s="1"/>
  <c r="G40" i="14"/>
  <c r="G83" i="14"/>
  <c r="J83" i="14" s="1"/>
  <c r="G37" i="14"/>
  <c r="I37" i="14" s="1"/>
  <c r="G79" i="14"/>
  <c r="G304" i="14"/>
  <c r="J304" i="14" s="1"/>
  <c r="G344" i="14"/>
  <c r="J344" i="14" s="1"/>
  <c r="G299" i="14"/>
  <c r="J299" i="14" s="1"/>
  <c r="G337" i="14"/>
  <c r="J337" i="14" s="1"/>
  <c r="G98" i="14"/>
  <c r="J98" i="14" s="1"/>
  <c r="G251" i="14"/>
  <c r="J251" i="14" s="1"/>
  <c r="G292" i="14"/>
  <c r="G132" i="14"/>
  <c r="J132" i="14" s="1"/>
  <c r="G10" i="14"/>
  <c r="J10" i="14" s="1"/>
  <c r="G76" i="14"/>
  <c r="J76" i="14" s="1"/>
  <c r="G87" i="14"/>
  <c r="G356" i="14"/>
  <c r="J356" i="14" s="1"/>
  <c r="G19" i="14"/>
  <c r="J19" i="14" s="1"/>
  <c r="G60" i="14"/>
  <c r="J60" i="14" s="1"/>
  <c r="G245" i="14"/>
  <c r="J245" i="14" s="1"/>
  <c r="G110" i="14"/>
  <c r="J110" i="14" s="1"/>
  <c r="G181" i="14"/>
  <c r="J181" i="14" s="1"/>
  <c r="G232" i="14"/>
  <c r="G43" i="14"/>
  <c r="J43" i="14" s="1"/>
  <c r="G96" i="14"/>
  <c r="J96" i="14" s="1"/>
  <c r="G240" i="14"/>
  <c r="J240" i="14" s="1"/>
  <c r="G249" i="14"/>
  <c r="G142" i="14"/>
  <c r="J142" i="14" s="1"/>
  <c r="G298" i="14"/>
  <c r="J298" i="14" s="1"/>
  <c r="G234" i="14"/>
  <c r="J234" i="14" s="1"/>
  <c r="G322" i="14"/>
  <c r="G162" i="14"/>
  <c r="J162" i="14" s="1"/>
  <c r="G15" i="14"/>
  <c r="J15" i="14" s="1"/>
  <c r="G243" i="14"/>
  <c r="J243" i="14" s="1"/>
  <c r="G308" i="14"/>
  <c r="G72" i="14"/>
  <c r="J72" i="14" s="1"/>
  <c r="G156" i="14"/>
  <c r="J156" i="14" s="1"/>
  <c r="G124" i="14"/>
  <c r="J124" i="14" s="1"/>
  <c r="G342" i="14"/>
  <c r="G178" i="14"/>
  <c r="J178" i="14" s="1"/>
  <c r="G281" i="14"/>
  <c r="J281" i="14" s="1"/>
  <c r="G50" i="14"/>
  <c r="J50" i="14" s="1"/>
  <c r="G202" i="14"/>
  <c r="J202" i="14" s="1"/>
  <c r="G47" i="14"/>
  <c r="J47" i="14" s="1"/>
  <c r="G274" i="14"/>
  <c r="J274" i="14" s="1"/>
  <c r="G173" i="14"/>
  <c r="J173" i="14" s="1"/>
  <c r="G211" i="14"/>
  <c r="J211" i="14" s="1"/>
  <c r="G326" i="14"/>
  <c r="J326" i="14" s="1"/>
  <c r="G306" i="14"/>
  <c r="J306" i="14" s="1"/>
  <c r="G146" i="14"/>
  <c r="J146" i="14" s="1"/>
  <c r="G133" i="14"/>
  <c r="J133" i="14" s="1"/>
  <c r="G150" i="14"/>
  <c r="J150" i="14" s="1"/>
  <c r="G139" i="14"/>
  <c r="J139" i="14" s="1"/>
  <c r="G119" i="14"/>
  <c r="J119" i="14" s="1"/>
  <c r="G75" i="14"/>
  <c r="J75" i="14" s="1"/>
  <c r="G244" i="14"/>
  <c r="J244" i="14" s="1"/>
  <c r="G123" i="14"/>
  <c r="G143" i="14"/>
  <c r="J143" i="14" s="1"/>
  <c r="G153" i="14"/>
  <c r="J153" i="14" s="1"/>
  <c r="G212" i="14"/>
  <c r="J212" i="14" s="1"/>
  <c r="G294" i="14"/>
  <c r="G163" i="14"/>
  <c r="J163" i="14" s="1"/>
  <c r="G324" i="14"/>
  <c r="J324" i="14" s="1"/>
  <c r="G236" i="14"/>
  <c r="J236" i="14" s="1"/>
  <c r="G113" i="14"/>
  <c r="J113" i="14" s="1"/>
  <c r="G86" i="14"/>
  <c r="J86" i="14" s="1"/>
  <c r="G307" i="14"/>
  <c r="J307" i="14" s="1"/>
  <c r="G280" i="14"/>
  <c r="J280" i="14" s="1"/>
  <c r="G209" i="14"/>
  <c r="J209" i="14" s="1"/>
  <c r="G8" i="14"/>
  <c r="J8" i="14" s="1"/>
  <c r="G148" i="14"/>
  <c r="J148" i="14" s="1"/>
  <c r="G208" i="14"/>
  <c r="J208" i="14" s="1"/>
  <c r="G239" i="14"/>
  <c r="J239" i="14" s="1"/>
  <c r="G250" i="14"/>
  <c r="J250" i="14" s="1"/>
  <c r="G175" i="14"/>
  <c r="J175" i="14" s="1"/>
  <c r="G222" i="14"/>
  <c r="J222" i="14" s="1"/>
  <c r="G106" i="14"/>
  <c r="J106" i="14" s="1"/>
  <c r="G111" i="14"/>
  <c r="I111" i="14" s="1"/>
  <c r="G224" i="14"/>
  <c r="J224" i="14" s="1"/>
  <c r="I184" i="14" l="1"/>
  <c r="I229" i="14"/>
  <c r="I118" i="14"/>
  <c r="I209" i="14"/>
  <c r="I286" i="14"/>
  <c r="I27" i="14"/>
  <c r="I12" i="14"/>
  <c r="I19" i="14"/>
  <c r="I62" i="14"/>
  <c r="I107" i="14"/>
  <c r="I43" i="14"/>
  <c r="I348" i="14"/>
  <c r="I20" i="14"/>
  <c r="I121" i="14"/>
  <c r="I68" i="14"/>
  <c r="I132" i="14"/>
  <c r="I345" i="14"/>
  <c r="I183" i="14"/>
  <c r="I221" i="14"/>
  <c r="I18" i="14"/>
  <c r="I178" i="14"/>
  <c r="I245" i="14"/>
  <c r="I145" i="14"/>
  <c r="I99" i="14"/>
  <c r="I346" i="14"/>
  <c r="I261" i="14"/>
  <c r="I273" i="14"/>
  <c r="I329" i="14"/>
  <c r="I323" i="14"/>
  <c r="I305" i="14"/>
  <c r="I114" i="14"/>
  <c r="I122" i="14"/>
  <c r="I293" i="14"/>
  <c r="I263" i="14"/>
  <c r="I200" i="14"/>
  <c r="J199" i="14"/>
  <c r="I219" i="14"/>
  <c r="I113" i="14"/>
  <c r="I133" i="14"/>
  <c r="I298" i="14"/>
  <c r="I74" i="14"/>
  <c r="I65" i="14"/>
  <c r="J276" i="14"/>
  <c r="I287" i="14"/>
  <c r="I10" i="14"/>
  <c r="I153" i="14"/>
  <c r="I246" i="14"/>
  <c r="I163" i="14"/>
  <c r="I299" i="14"/>
  <c r="I91" i="14"/>
  <c r="I201" i="14"/>
  <c r="I81" i="14"/>
  <c r="I319" i="14"/>
  <c r="I73" i="14"/>
  <c r="I105" i="14"/>
  <c r="I351" i="14"/>
  <c r="I75" i="14"/>
  <c r="I72" i="14"/>
  <c r="I60" i="14"/>
  <c r="I116" i="14"/>
  <c r="I80" i="14"/>
  <c r="I126" i="14"/>
  <c r="I300" i="14"/>
  <c r="I259" i="14"/>
  <c r="I213" i="14"/>
  <c r="I241" i="14"/>
  <c r="I198" i="14"/>
  <c r="I202" i="14"/>
  <c r="I235" i="14"/>
  <c r="I303" i="14"/>
  <c r="I152" i="14"/>
  <c r="I165" i="14"/>
  <c r="J302" i="14"/>
  <c r="I142" i="14"/>
  <c r="I311" i="14"/>
  <c r="I77" i="14"/>
  <c r="I70" i="14"/>
  <c r="I227" i="14"/>
  <c r="I140" i="14"/>
  <c r="I96" i="14"/>
  <c r="I173" i="14"/>
  <c r="I15" i="14"/>
  <c r="I83" i="14"/>
  <c r="I228" i="14"/>
  <c r="I271" i="14"/>
  <c r="I188" i="14"/>
  <c r="I193" i="14"/>
  <c r="I260" i="14"/>
  <c r="I127" i="14"/>
  <c r="I7" i="14"/>
  <c r="I237" i="14"/>
  <c r="I6" i="14"/>
  <c r="I85" i="14"/>
  <c r="I154" i="14"/>
  <c r="I52" i="14"/>
  <c r="I167" i="14"/>
  <c r="I283" i="14"/>
  <c r="I324" i="14"/>
  <c r="I143" i="14"/>
  <c r="I150" i="14"/>
  <c r="I211" i="14"/>
  <c r="I50" i="14"/>
  <c r="I156" i="14"/>
  <c r="I162" i="14"/>
  <c r="I110" i="14"/>
  <c r="I356" i="14"/>
  <c r="I295" i="14"/>
  <c r="I230" i="14"/>
  <c r="I45" i="14"/>
  <c r="I101" i="14"/>
  <c r="I206" i="14"/>
  <c r="I266" i="14"/>
  <c r="I26" i="14"/>
  <c r="I149" i="14"/>
  <c r="I112" i="14"/>
  <c r="I191" i="14"/>
  <c r="I66" i="14"/>
  <c r="I231" i="14"/>
  <c r="I147" i="14"/>
  <c r="I239" i="14"/>
  <c r="I280" i="14"/>
  <c r="I251" i="14"/>
  <c r="I61" i="14"/>
  <c r="I4" i="14"/>
  <c r="I332" i="14"/>
  <c r="I180" i="14"/>
  <c r="I194" i="14"/>
  <c r="I161" i="14"/>
  <c r="I141" i="14"/>
  <c r="I16" i="14"/>
  <c r="I179" i="14"/>
  <c r="I291" i="14"/>
  <c r="I317" i="14"/>
  <c r="I350" i="14"/>
  <c r="I164" i="14"/>
  <c r="I9" i="14"/>
  <c r="I313" i="14"/>
  <c r="I357" i="14"/>
  <c r="I270" i="14"/>
  <c r="I94" i="14"/>
  <c r="I267" i="14"/>
  <c r="I106" i="14"/>
  <c r="I208" i="14"/>
  <c r="I146" i="14"/>
  <c r="I41" i="14"/>
  <c r="I349" i="14"/>
  <c r="I289" i="14"/>
  <c r="I182" i="14"/>
  <c r="I82" i="14"/>
  <c r="I31" i="14"/>
  <c r="I334" i="14"/>
  <c r="I28" i="14"/>
  <c r="I144" i="14"/>
  <c r="I262" i="14"/>
  <c r="I64" i="14"/>
  <c r="I347" i="14"/>
  <c r="I340" i="14"/>
  <c r="I275" i="14"/>
  <c r="I248" i="14"/>
  <c r="I24" i="14"/>
  <c r="I285" i="14"/>
  <c r="I205" i="14"/>
  <c r="J282" i="14"/>
  <c r="I58" i="14"/>
  <c r="I218" i="14"/>
  <c r="I278" i="14"/>
  <c r="I13" i="14"/>
  <c r="I297" i="14"/>
  <c r="I155" i="14"/>
  <c r="I269" i="14"/>
  <c r="I256" i="14"/>
  <c r="I109" i="14"/>
  <c r="I97" i="14"/>
  <c r="I138" i="14"/>
  <c r="I160" i="14"/>
  <c r="I327" i="14"/>
  <c r="I88" i="14"/>
  <c r="I222" i="14"/>
  <c r="I337" i="14"/>
  <c r="I328" i="14"/>
  <c r="I104" i="14"/>
  <c r="I268" i="14"/>
  <c r="I3" i="14"/>
  <c r="I17" i="14"/>
  <c r="I190" i="14"/>
  <c r="I192" i="14"/>
  <c r="I339" i="14"/>
  <c r="I312" i="14"/>
  <c r="I33" i="14"/>
  <c r="I210" i="14"/>
  <c r="I53" i="14"/>
  <c r="I117" i="14"/>
  <c r="I355" i="14"/>
  <c r="I129" i="14"/>
  <c r="I320" i="14"/>
  <c r="I247" i="14"/>
  <c r="I197" i="14"/>
  <c r="I353" i="14"/>
  <c r="J54" i="14"/>
  <c r="I29" i="14"/>
  <c r="R329" i="14"/>
  <c r="J294" i="14"/>
  <c r="I294" i="14"/>
  <c r="R173" i="14"/>
  <c r="J79" i="14"/>
  <c r="I79" i="14"/>
  <c r="J90" i="14"/>
  <c r="I90" i="14"/>
  <c r="J238" i="14"/>
  <c r="I238" i="14"/>
  <c r="R332" i="14"/>
  <c r="R331" i="14"/>
  <c r="J169" i="14"/>
  <c r="I169" i="14"/>
  <c r="J5" i="14"/>
  <c r="I5" i="14"/>
  <c r="J308" i="14"/>
  <c r="I308" i="14"/>
  <c r="R209" i="14"/>
  <c r="J249" i="14"/>
  <c r="I249" i="14"/>
  <c r="J292" i="14"/>
  <c r="I292" i="14"/>
  <c r="J40" i="14"/>
  <c r="I40" i="14"/>
  <c r="J321" i="14"/>
  <c r="I321" i="14"/>
  <c r="R271" i="14"/>
  <c r="R70" i="14"/>
  <c r="R80" i="14"/>
  <c r="R345" i="14"/>
  <c r="R20" i="14"/>
  <c r="R235" i="14"/>
  <c r="R37" i="14"/>
  <c r="J342" i="14"/>
  <c r="I342" i="14"/>
  <c r="R111" i="14"/>
  <c r="R211" i="14"/>
  <c r="J220" i="14"/>
  <c r="I220" i="14"/>
  <c r="R55" i="14"/>
  <c r="R45" i="14"/>
  <c r="J232" i="14"/>
  <c r="I232" i="14"/>
  <c r="J123" i="14"/>
  <c r="I123" i="14"/>
  <c r="J322" i="14"/>
  <c r="I322" i="14"/>
  <c r="J87" i="14"/>
  <c r="I87" i="14"/>
  <c r="R170" i="14"/>
  <c r="R286" i="14"/>
  <c r="R33" i="14"/>
  <c r="R199" i="14"/>
  <c r="I352" i="14"/>
  <c r="J352" i="14"/>
  <c r="I78" i="14"/>
  <c r="I21" i="14"/>
  <c r="I309" i="14"/>
  <c r="I215" i="14"/>
  <c r="I310" i="14"/>
  <c r="I277" i="14"/>
  <c r="I93" i="14"/>
  <c r="I258" i="14"/>
  <c r="I254" i="14"/>
  <c r="I46" i="14"/>
  <c r="I279" i="14"/>
  <c r="I67" i="14"/>
  <c r="I157" i="14"/>
  <c r="I195" i="14"/>
  <c r="I177" i="14"/>
  <c r="I34" i="14"/>
  <c r="J34" i="14"/>
  <c r="J22" i="14"/>
  <c r="I22" i="14"/>
  <c r="R229" i="14"/>
  <c r="J252" i="14"/>
  <c r="I252" i="14"/>
  <c r="J111" i="14"/>
  <c r="R117" i="14"/>
  <c r="R282" i="14"/>
  <c r="R276" i="14"/>
  <c r="J170" i="14"/>
  <c r="I166" i="14"/>
  <c r="R66" i="14"/>
  <c r="R184" i="14"/>
  <c r="J55" i="14"/>
  <c r="J115" i="14"/>
  <c r="I115" i="14"/>
  <c r="R104" i="14"/>
  <c r="I243" i="14"/>
  <c r="I76" i="14"/>
  <c r="I136" i="14"/>
  <c r="I333" i="14"/>
  <c r="I185" i="14"/>
  <c r="J37" i="14"/>
  <c r="R319" i="14"/>
  <c r="R317" i="14"/>
  <c r="R346" i="14"/>
  <c r="I103" i="14"/>
  <c r="J103" i="14"/>
  <c r="J130" i="14"/>
  <c r="I130" i="14"/>
  <c r="R54" i="14"/>
  <c r="I240" i="14"/>
  <c r="I290" i="14"/>
  <c r="I224" i="14"/>
  <c r="I175" i="14"/>
  <c r="I148" i="14"/>
  <c r="I307" i="14"/>
  <c r="I306" i="14"/>
  <c r="I274" i="14"/>
  <c r="I281" i="14"/>
  <c r="I344" i="14"/>
  <c r="I226" i="14"/>
  <c r="I158" i="14"/>
  <c r="I314" i="14"/>
  <c r="I176" i="14"/>
  <c r="I316" i="14"/>
  <c r="I51" i="14"/>
  <c r="I338" i="14"/>
  <c r="I14" i="14"/>
  <c r="I25" i="14"/>
  <c r="I318" i="14"/>
  <c r="I39" i="14"/>
  <c r="I233" i="14"/>
  <c r="I253" i="14"/>
  <c r="I343" i="14"/>
  <c r="I203" i="14"/>
  <c r="I207" i="14"/>
  <c r="I296" i="14"/>
  <c r="I120" i="14"/>
  <c r="I214" i="14"/>
  <c r="I187" i="14"/>
  <c r="I264" i="14"/>
  <c r="I284" i="14"/>
  <c r="I204" i="14"/>
  <c r="I63" i="14"/>
  <c r="I89" i="14"/>
  <c r="I84" i="14"/>
  <c r="I30" i="14"/>
  <c r="J49" i="14"/>
  <c r="I49" i="14"/>
  <c r="R97" i="14"/>
  <c r="R340" i="14"/>
  <c r="I69" i="14"/>
  <c r="J69" i="14"/>
  <c r="I212" i="14"/>
  <c r="I139" i="14"/>
  <c r="I124" i="14"/>
  <c r="R10" i="14"/>
  <c r="R197" i="14"/>
  <c r="R168" i="14"/>
  <c r="J331" i="14"/>
  <c r="I236" i="14"/>
  <c r="I244" i="14"/>
  <c r="I234" i="14"/>
  <c r="I181" i="14"/>
  <c r="I250" i="14"/>
  <c r="I8" i="14"/>
  <c r="I86" i="14"/>
  <c r="I119" i="14"/>
  <c r="I326" i="14"/>
  <c r="I47" i="14"/>
  <c r="I98" i="14"/>
  <c r="I304" i="14"/>
  <c r="I57" i="14"/>
  <c r="I354" i="14"/>
  <c r="I36" i="14"/>
  <c r="I172" i="14"/>
  <c r="I11" i="14"/>
  <c r="I341" i="14"/>
  <c r="I48" i="14"/>
  <c r="I56" i="14"/>
  <c r="I102" i="14"/>
  <c r="I174" i="14"/>
  <c r="I159" i="14"/>
  <c r="I35" i="14"/>
  <c r="I128" i="14"/>
  <c r="I265" i="14"/>
  <c r="I325" i="14"/>
  <c r="I32" i="14"/>
  <c r="I216" i="14"/>
  <c r="I255" i="14"/>
  <c r="J301" i="14"/>
  <c r="I301" i="14"/>
  <c r="R82" i="14"/>
  <c r="R85" i="14"/>
  <c r="R43" i="14"/>
  <c r="R62" i="14"/>
  <c r="I330" i="14"/>
  <c r="I38" i="14"/>
  <c r="R118" i="14"/>
  <c r="R241" i="14"/>
  <c r="J335" i="14"/>
  <c r="I335" i="14"/>
  <c r="J288" i="14"/>
  <c r="I288" i="14"/>
  <c r="J272" i="14"/>
  <c r="I272" i="14"/>
  <c r="R218" i="14"/>
  <c r="J71" i="14"/>
  <c r="I71" i="14"/>
  <c r="R18" i="14"/>
  <c r="J125" i="14"/>
  <c r="I125" i="14"/>
  <c r="J151" i="14"/>
  <c r="I151" i="14"/>
  <c r="J196" i="14"/>
  <c r="I196" i="14"/>
  <c r="J131" i="14"/>
  <c r="I131" i="14"/>
  <c r="R287" i="14"/>
  <c r="J336" i="14"/>
  <c r="I336" i="14"/>
  <c r="J92" i="14"/>
  <c r="I92" i="14"/>
  <c r="R221" i="14"/>
  <c r="I186" i="14"/>
  <c r="J186" i="14"/>
  <c r="J95" i="14"/>
  <c r="I95" i="14"/>
  <c r="J23" i="14"/>
  <c r="I23" i="14"/>
  <c r="J168" i="14"/>
  <c r="R267" i="14"/>
  <c r="J59" i="14"/>
  <c r="I59" i="14"/>
  <c r="I42" i="14"/>
  <c r="J44" i="14"/>
  <c r="I44" i="14"/>
  <c r="J2" i="14"/>
  <c r="I2" i="14"/>
  <c r="R323" i="14"/>
  <c r="I242" i="14"/>
  <c r="R257" i="14"/>
  <c r="J223" i="14"/>
  <c r="I223" i="14"/>
  <c r="R108" i="14"/>
  <c r="R219" i="14"/>
  <c r="J100" i="14"/>
  <c r="I100" i="14"/>
  <c r="J315" i="14"/>
  <c r="I315" i="14"/>
  <c r="R167" i="14"/>
  <c r="R293" i="14"/>
  <c r="J189" i="14"/>
  <c r="I189" i="14"/>
  <c r="R302" i="14"/>
  <c r="I171" i="14"/>
  <c r="R135" i="14"/>
  <c r="I137" i="14"/>
  <c r="J134" i="14"/>
  <c r="I134" i="14"/>
  <c r="J257" i="14"/>
  <c r="J108" i="14"/>
  <c r="J135" i="14"/>
  <c r="I225" i="14"/>
  <c r="I217" i="14"/>
  <c r="R210" i="14" l="1"/>
  <c r="R138" i="14"/>
  <c r="R154" i="14"/>
  <c r="R99" i="14"/>
  <c r="R96" i="14"/>
  <c r="R146" i="14"/>
  <c r="R278" i="14"/>
  <c r="R163" i="14"/>
  <c r="R132" i="14"/>
  <c r="R19" i="14"/>
  <c r="R122" i="14"/>
  <c r="R259" i="14"/>
  <c r="R260" i="14"/>
  <c r="R27" i="14"/>
  <c r="R351" i="14"/>
  <c r="R161" i="14"/>
  <c r="R165" i="14"/>
  <c r="R183" i="14"/>
  <c r="R222" i="14"/>
  <c r="R7" i="14"/>
  <c r="R263" i="14"/>
  <c r="R269" i="14"/>
  <c r="R324" i="14"/>
  <c r="R357" i="14"/>
  <c r="R12" i="14"/>
  <c r="R16" i="14"/>
  <c r="R349" i="14"/>
  <c r="R142" i="14"/>
  <c r="R107" i="14"/>
  <c r="R192" i="14"/>
  <c r="R15" i="14"/>
  <c r="R65" i="14"/>
  <c r="R53" i="14"/>
  <c r="R256" i="14"/>
  <c r="R13" i="14"/>
  <c r="O13" i="14"/>
  <c r="R248" i="14"/>
  <c r="R334" i="14"/>
  <c r="R289" i="14"/>
  <c r="R208" i="14"/>
  <c r="L208" i="14"/>
  <c r="R270" i="14"/>
  <c r="R179" i="14"/>
  <c r="R61" i="14"/>
  <c r="R147" i="14"/>
  <c r="L147" i="14"/>
  <c r="R112" i="14"/>
  <c r="R295" i="14"/>
  <c r="R83" i="14"/>
  <c r="R140" i="14"/>
  <c r="Q140" i="14"/>
  <c r="R311" i="14"/>
  <c r="R198" i="14"/>
  <c r="R300" i="14"/>
  <c r="R60" i="14"/>
  <c r="O60" i="14"/>
  <c r="R105" i="14"/>
  <c r="R201" i="14"/>
  <c r="R246" i="14"/>
  <c r="R133" i="14"/>
  <c r="N133" i="14"/>
  <c r="R200" i="14"/>
  <c r="R114" i="14"/>
  <c r="R273" i="14"/>
  <c r="R145" i="14"/>
  <c r="N145" i="14"/>
  <c r="R68" i="14"/>
  <c r="R353" i="14"/>
  <c r="R129" i="14"/>
  <c r="L129" i="14"/>
  <c r="R268" i="14"/>
  <c r="M268" i="14"/>
  <c r="R205" i="14"/>
  <c r="R275" i="14"/>
  <c r="R262" i="14"/>
  <c r="M262" i="14"/>
  <c r="R106" i="14"/>
  <c r="O106" i="14"/>
  <c r="R350" i="14"/>
  <c r="R180" i="14"/>
  <c r="R251" i="14"/>
  <c r="R231" i="14"/>
  <c r="O231" i="14"/>
  <c r="R149" i="14"/>
  <c r="R101" i="14"/>
  <c r="R356" i="14"/>
  <c r="O356" i="14"/>
  <c r="R50" i="14"/>
  <c r="N50" i="14"/>
  <c r="R227" i="14"/>
  <c r="R126" i="14"/>
  <c r="Q126" i="14"/>
  <c r="R72" i="14"/>
  <c r="Q72" i="14"/>
  <c r="R73" i="14"/>
  <c r="Q73" i="14"/>
  <c r="R91" i="14"/>
  <c r="R153" i="14"/>
  <c r="R305" i="14"/>
  <c r="R261" i="14"/>
  <c r="Q261" i="14"/>
  <c r="R245" i="14"/>
  <c r="R121" i="14"/>
  <c r="R355" i="14"/>
  <c r="P355" i="14"/>
  <c r="R190" i="14"/>
  <c r="O190" i="14"/>
  <c r="R155" i="14"/>
  <c r="R285" i="14"/>
  <c r="R313" i="14"/>
  <c r="Q313" i="14"/>
  <c r="R280" i="14"/>
  <c r="L280" i="14"/>
  <c r="R26" i="14"/>
  <c r="R110" i="14"/>
  <c r="N110" i="14"/>
  <c r="R283" i="14"/>
  <c r="Q283" i="14"/>
  <c r="R127" i="14"/>
  <c r="L127" i="14"/>
  <c r="R75" i="14"/>
  <c r="R299" i="14"/>
  <c r="R74" i="14"/>
  <c r="R178" i="14"/>
  <c r="P178" i="14"/>
  <c r="R29" i="14"/>
  <c r="R247" i="14"/>
  <c r="R312" i="14"/>
  <c r="P312" i="14"/>
  <c r="R17" i="14"/>
  <c r="Q17" i="14"/>
  <c r="R328" i="14"/>
  <c r="R24" i="14"/>
  <c r="O24" i="14"/>
  <c r="R347" i="14"/>
  <c r="R28" i="14"/>
  <c r="L28" i="14"/>
  <c r="R182" i="14"/>
  <c r="R94" i="14"/>
  <c r="Q94" i="14"/>
  <c r="R9" i="14"/>
  <c r="R4" i="14"/>
  <c r="P4" i="14"/>
  <c r="R239" i="14"/>
  <c r="N239" i="14"/>
  <c r="R266" i="14"/>
  <c r="P266" i="14"/>
  <c r="R230" i="14"/>
  <c r="Q230" i="14"/>
  <c r="R162" i="14"/>
  <c r="Q162" i="14"/>
  <c r="R150" i="14"/>
  <c r="R6" i="14"/>
  <c r="Q6" i="14"/>
  <c r="R228" i="14"/>
  <c r="N228" i="14"/>
  <c r="R77" i="14"/>
  <c r="M77" i="14"/>
  <c r="R202" i="14"/>
  <c r="O202" i="14"/>
  <c r="R116" i="14"/>
  <c r="Q116" i="14"/>
  <c r="R81" i="14"/>
  <c r="L81" i="14"/>
  <c r="R298" i="14"/>
  <c r="N298" i="14"/>
  <c r="R348" i="14"/>
  <c r="R156" i="14"/>
  <c r="R113" i="14"/>
  <c r="R194" i="14"/>
  <c r="R303" i="14"/>
  <c r="R31" i="14"/>
  <c r="R188" i="14"/>
  <c r="Q105" i="14"/>
  <c r="R52" i="14"/>
  <c r="R152" i="14"/>
  <c r="P53" i="14"/>
  <c r="Q68" i="14"/>
  <c r="R3" i="14"/>
  <c r="R193" i="14"/>
  <c r="R206" i="14"/>
  <c r="R213" i="14"/>
  <c r="P75" i="14"/>
  <c r="O200" i="14"/>
  <c r="O273" i="14"/>
  <c r="R339" i="14"/>
  <c r="R141" i="14"/>
  <c r="R191" i="14"/>
  <c r="R291" i="14"/>
  <c r="R143" i="14"/>
  <c r="P201" i="14"/>
  <c r="R64" i="14"/>
  <c r="R320" i="14"/>
  <c r="Q295" i="14"/>
  <c r="R109" i="14"/>
  <c r="O270" i="14"/>
  <c r="M311" i="14"/>
  <c r="L289" i="14"/>
  <c r="L91" i="14"/>
  <c r="R337" i="14"/>
  <c r="R237" i="14"/>
  <c r="R58" i="14"/>
  <c r="O150" i="14"/>
  <c r="N182" i="14"/>
  <c r="N347" i="14"/>
  <c r="R144" i="14"/>
  <c r="R160" i="14"/>
  <c r="L29" i="14"/>
  <c r="R297" i="14"/>
  <c r="O26" i="14"/>
  <c r="L9" i="14"/>
  <c r="R88" i="14"/>
  <c r="L285" i="14"/>
  <c r="Q155" i="14"/>
  <c r="R164" i="14"/>
  <c r="M248" i="14"/>
  <c r="R41" i="14"/>
  <c r="R327" i="14"/>
  <c r="P334" i="14"/>
  <c r="R131" i="14"/>
  <c r="M18" i="14"/>
  <c r="O18" i="14"/>
  <c r="L18" i="14"/>
  <c r="N18" i="14"/>
  <c r="P18" i="14"/>
  <c r="Q18" i="14"/>
  <c r="R272" i="14"/>
  <c r="O241" i="14"/>
  <c r="L241" i="14"/>
  <c r="N241" i="14"/>
  <c r="Q241" i="14"/>
  <c r="P241" i="14"/>
  <c r="M241" i="14"/>
  <c r="L357" i="14"/>
  <c r="P357" i="14"/>
  <c r="O357" i="14"/>
  <c r="Q357" i="14"/>
  <c r="N357" i="14"/>
  <c r="M357" i="14"/>
  <c r="R330" i="14"/>
  <c r="R301" i="14"/>
  <c r="R265" i="14"/>
  <c r="R341" i="14"/>
  <c r="R47" i="14"/>
  <c r="R181" i="14"/>
  <c r="R139" i="14"/>
  <c r="P340" i="14"/>
  <c r="M340" i="14"/>
  <c r="N340" i="14"/>
  <c r="O340" i="14"/>
  <c r="Q340" i="14"/>
  <c r="L340" i="14"/>
  <c r="P12" i="14"/>
  <c r="Q12" i="14"/>
  <c r="O12" i="14"/>
  <c r="L12" i="14"/>
  <c r="M12" i="14"/>
  <c r="N12" i="14"/>
  <c r="R89" i="14"/>
  <c r="R296" i="14"/>
  <c r="R25" i="14"/>
  <c r="R226" i="14"/>
  <c r="R224" i="14"/>
  <c r="L339" i="14"/>
  <c r="M339" i="14"/>
  <c r="Q339" i="14"/>
  <c r="N339" i="14"/>
  <c r="O339" i="14"/>
  <c r="P339" i="14"/>
  <c r="R243" i="14"/>
  <c r="N184" i="14"/>
  <c r="O184" i="14"/>
  <c r="M184" i="14"/>
  <c r="Q184" i="14"/>
  <c r="L184" i="14"/>
  <c r="P184" i="14"/>
  <c r="L262" i="14"/>
  <c r="N262" i="14"/>
  <c r="P262" i="14"/>
  <c r="R195" i="14"/>
  <c r="R277" i="14"/>
  <c r="P145" i="14"/>
  <c r="M163" i="14"/>
  <c r="L163" i="14"/>
  <c r="P163" i="14"/>
  <c r="O163" i="14"/>
  <c r="N163" i="14"/>
  <c r="Q163" i="14"/>
  <c r="O239" i="14"/>
  <c r="Q239" i="14"/>
  <c r="L239" i="14"/>
  <c r="P192" i="14"/>
  <c r="N192" i="14"/>
  <c r="O192" i="14"/>
  <c r="M192" i="14"/>
  <c r="Q192" i="14"/>
  <c r="L192" i="14"/>
  <c r="Q268" i="14"/>
  <c r="Q211" i="14"/>
  <c r="P211" i="14"/>
  <c r="O211" i="14"/>
  <c r="N211" i="14"/>
  <c r="L211" i="14"/>
  <c r="M211" i="14"/>
  <c r="O235" i="14"/>
  <c r="P235" i="14"/>
  <c r="L235" i="14"/>
  <c r="Q235" i="14"/>
  <c r="N235" i="14"/>
  <c r="M235" i="14"/>
  <c r="Q260" i="14"/>
  <c r="P260" i="14"/>
  <c r="N260" i="14"/>
  <c r="L260" i="14"/>
  <c r="M260" i="14"/>
  <c r="O260" i="14"/>
  <c r="R321" i="14"/>
  <c r="R249" i="14"/>
  <c r="N285" i="14"/>
  <c r="Q144" i="14"/>
  <c r="P144" i="14"/>
  <c r="L144" i="14"/>
  <c r="O144" i="14"/>
  <c r="N144" i="14"/>
  <c r="M144" i="14"/>
  <c r="P15" i="14"/>
  <c r="Q15" i="14"/>
  <c r="O15" i="14"/>
  <c r="N15" i="14"/>
  <c r="L15" i="14"/>
  <c r="M15" i="14"/>
  <c r="M222" i="14"/>
  <c r="L222" i="14"/>
  <c r="P222" i="14"/>
  <c r="Q222" i="14"/>
  <c r="N222" i="14"/>
  <c r="O222" i="14"/>
  <c r="R308" i="14"/>
  <c r="R169" i="14"/>
  <c r="O331" i="14"/>
  <c r="P331" i="14"/>
  <c r="M331" i="14"/>
  <c r="L331" i="14"/>
  <c r="N331" i="14"/>
  <c r="Q331" i="14"/>
  <c r="Q194" i="14"/>
  <c r="N194" i="14"/>
  <c r="O194" i="14"/>
  <c r="L194" i="14"/>
  <c r="P194" i="14"/>
  <c r="M194" i="14"/>
  <c r="R238" i="14"/>
  <c r="M263" i="14"/>
  <c r="Q263" i="14"/>
  <c r="O263" i="14"/>
  <c r="L263" i="14"/>
  <c r="N263" i="14"/>
  <c r="P263" i="14"/>
  <c r="M72" i="14"/>
  <c r="N72" i="14"/>
  <c r="P72" i="14"/>
  <c r="P208" i="14"/>
  <c r="R2" i="14"/>
  <c r="R100" i="14"/>
  <c r="N62" i="14"/>
  <c r="L62" i="14"/>
  <c r="O62" i="14"/>
  <c r="Q62" i="14"/>
  <c r="P62" i="14"/>
  <c r="M62" i="14"/>
  <c r="R128" i="14"/>
  <c r="R11" i="14"/>
  <c r="R326" i="14"/>
  <c r="R234" i="14"/>
  <c r="O278" i="14"/>
  <c r="L278" i="14"/>
  <c r="Q278" i="14"/>
  <c r="P278" i="14"/>
  <c r="N278" i="14"/>
  <c r="M278" i="14"/>
  <c r="R212" i="14"/>
  <c r="R63" i="14"/>
  <c r="R207" i="14"/>
  <c r="R14" i="14"/>
  <c r="R344" i="14"/>
  <c r="R290" i="14"/>
  <c r="R130" i="14"/>
  <c r="N346" i="14"/>
  <c r="Q346" i="14"/>
  <c r="O346" i="14"/>
  <c r="P346" i="14"/>
  <c r="L346" i="14"/>
  <c r="M346" i="14"/>
  <c r="N53" i="14"/>
  <c r="M259" i="14"/>
  <c r="O259" i="14"/>
  <c r="Q259" i="14"/>
  <c r="P259" i="14"/>
  <c r="L259" i="14"/>
  <c r="N259" i="14"/>
  <c r="R157" i="14"/>
  <c r="R310" i="14"/>
  <c r="R352" i="14"/>
  <c r="M320" i="14"/>
  <c r="P320" i="14"/>
  <c r="O320" i="14"/>
  <c r="N320" i="14"/>
  <c r="L320" i="14"/>
  <c r="Q320" i="14"/>
  <c r="N337" i="14"/>
  <c r="Q337" i="14"/>
  <c r="M337" i="14"/>
  <c r="L337" i="14"/>
  <c r="P337" i="14"/>
  <c r="O337" i="14"/>
  <c r="O193" i="14"/>
  <c r="P193" i="14"/>
  <c r="N193" i="14"/>
  <c r="Q193" i="14"/>
  <c r="L193" i="14"/>
  <c r="M193" i="14"/>
  <c r="O188" i="14"/>
  <c r="M188" i="14"/>
  <c r="L188" i="14"/>
  <c r="Q188" i="14"/>
  <c r="P188" i="14"/>
  <c r="N188" i="14"/>
  <c r="L52" i="14"/>
  <c r="O52" i="14"/>
  <c r="N52" i="14"/>
  <c r="P52" i="14"/>
  <c r="Q52" i="14"/>
  <c r="M52" i="14"/>
  <c r="R225" i="14"/>
  <c r="P108" i="14"/>
  <c r="L108" i="14"/>
  <c r="O108" i="14"/>
  <c r="N108" i="14"/>
  <c r="Q108" i="14"/>
  <c r="M108" i="14"/>
  <c r="R59" i="14"/>
  <c r="Q135" i="14"/>
  <c r="P135" i="14"/>
  <c r="N135" i="14"/>
  <c r="O135" i="14"/>
  <c r="M135" i="14"/>
  <c r="L135" i="14"/>
  <c r="L293" i="14"/>
  <c r="Q293" i="14"/>
  <c r="N293" i="14"/>
  <c r="P293" i="14"/>
  <c r="M293" i="14"/>
  <c r="O293" i="14"/>
  <c r="R196" i="14"/>
  <c r="R71" i="14"/>
  <c r="R288" i="14"/>
  <c r="L298" i="14"/>
  <c r="Q356" i="14"/>
  <c r="P356" i="14"/>
  <c r="M356" i="14"/>
  <c r="L356" i="14"/>
  <c r="N356" i="14"/>
  <c r="R35" i="14"/>
  <c r="R172" i="14"/>
  <c r="R119" i="14"/>
  <c r="R244" i="14"/>
  <c r="Q348" i="14"/>
  <c r="M348" i="14"/>
  <c r="P348" i="14"/>
  <c r="O348" i="14"/>
  <c r="N348" i="14"/>
  <c r="L348" i="14"/>
  <c r="R204" i="14"/>
  <c r="R203" i="14"/>
  <c r="R338" i="14"/>
  <c r="R281" i="14"/>
  <c r="R240" i="14"/>
  <c r="O126" i="14"/>
  <c r="M126" i="14"/>
  <c r="P126" i="14"/>
  <c r="L126" i="14"/>
  <c r="P66" i="14"/>
  <c r="Q66" i="14"/>
  <c r="N66" i="14"/>
  <c r="O66" i="14"/>
  <c r="M66" i="14"/>
  <c r="L66" i="14"/>
  <c r="Q276" i="14"/>
  <c r="M276" i="14"/>
  <c r="P276" i="14"/>
  <c r="N276" i="14"/>
  <c r="O276" i="14"/>
  <c r="L276" i="14"/>
  <c r="M251" i="14"/>
  <c r="N251" i="14"/>
  <c r="L251" i="14"/>
  <c r="P251" i="14"/>
  <c r="O251" i="14"/>
  <c r="Q251" i="14"/>
  <c r="O229" i="14"/>
  <c r="L229" i="14"/>
  <c r="N229" i="14"/>
  <c r="M229" i="14"/>
  <c r="P229" i="14"/>
  <c r="Q229" i="14"/>
  <c r="R67" i="14"/>
  <c r="R215" i="14"/>
  <c r="M227" i="14"/>
  <c r="O227" i="14"/>
  <c r="Q227" i="14"/>
  <c r="N227" i="14"/>
  <c r="L227" i="14"/>
  <c r="P227" i="14"/>
  <c r="O170" i="14"/>
  <c r="M170" i="14"/>
  <c r="L170" i="14"/>
  <c r="P170" i="14"/>
  <c r="Q170" i="14"/>
  <c r="N170" i="14"/>
  <c r="L50" i="14"/>
  <c r="R232" i="14"/>
  <c r="O114" i="14"/>
  <c r="M114" i="14"/>
  <c r="Q114" i="14"/>
  <c r="N114" i="14"/>
  <c r="L114" i="14"/>
  <c r="P114" i="14"/>
  <c r="Q111" i="14"/>
  <c r="O111" i="14"/>
  <c r="M111" i="14"/>
  <c r="N111" i="14"/>
  <c r="L111" i="14"/>
  <c r="P111" i="14"/>
  <c r="L345" i="14"/>
  <c r="Q345" i="14"/>
  <c r="O345" i="14"/>
  <c r="M345" i="14"/>
  <c r="N345" i="14"/>
  <c r="P345" i="14"/>
  <c r="O271" i="14"/>
  <c r="N271" i="14"/>
  <c r="Q271" i="14"/>
  <c r="P271" i="14"/>
  <c r="M271" i="14"/>
  <c r="L271" i="14"/>
  <c r="R40" i="14"/>
  <c r="Q143" i="14"/>
  <c r="O143" i="14"/>
  <c r="L143" i="14"/>
  <c r="P143" i="14"/>
  <c r="N143" i="14"/>
  <c r="M143" i="14"/>
  <c r="M349" i="14"/>
  <c r="L349" i="14"/>
  <c r="O349" i="14"/>
  <c r="P349" i="14"/>
  <c r="Q349" i="14"/>
  <c r="N349" i="14"/>
  <c r="M24" i="14"/>
  <c r="Q209" i="14"/>
  <c r="L209" i="14"/>
  <c r="N209" i="14"/>
  <c r="P209" i="14"/>
  <c r="O209" i="14"/>
  <c r="M209" i="14"/>
  <c r="M27" i="14"/>
  <c r="N27" i="14"/>
  <c r="Q27" i="14"/>
  <c r="P27" i="14"/>
  <c r="L27" i="14"/>
  <c r="O27" i="14"/>
  <c r="R5" i="14"/>
  <c r="L291" i="14"/>
  <c r="N291" i="14"/>
  <c r="M291" i="14"/>
  <c r="P291" i="14"/>
  <c r="O291" i="14"/>
  <c r="Q291" i="14"/>
  <c r="N180" i="14"/>
  <c r="M180" i="14"/>
  <c r="Q180" i="14"/>
  <c r="L180" i="14"/>
  <c r="P180" i="14"/>
  <c r="O180" i="14"/>
  <c r="L6" i="14"/>
  <c r="N6" i="14"/>
  <c r="P6" i="14"/>
  <c r="R79" i="14"/>
  <c r="M173" i="14"/>
  <c r="L173" i="14"/>
  <c r="O173" i="14"/>
  <c r="P173" i="14"/>
  <c r="Q173" i="14"/>
  <c r="N173" i="14"/>
  <c r="R217" i="14"/>
  <c r="R137" i="14"/>
  <c r="L88" i="14"/>
  <c r="Q88" i="14"/>
  <c r="N88" i="14"/>
  <c r="O88" i="14"/>
  <c r="P88" i="14"/>
  <c r="M88" i="14"/>
  <c r="R223" i="14"/>
  <c r="M160" i="14"/>
  <c r="N160" i="14"/>
  <c r="O160" i="14"/>
  <c r="Q160" i="14"/>
  <c r="L160" i="14"/>
  <c r="P160" i="14"/>
  <c r="M152" i="14"/>
  <c r="N152" i="14"/>
  <c r="L152" i="14"/>
  <c r="O152" i="14"/>
  <c r="Q152" i="14"/>
  <c r="P152" i="14"/>
  <c r="R186" i="14"/>
  <c r="N269" i="14"/>
  <c r="L269" i="14"/>
  <c r="M269" i="14"/>
  <c r="O269" i="14"/>
  <c r="Q269" i="14"/>
  <c r="P269" i="14"/>
  <c r="O164" i="14"/>
  <c r="Q164" i="14"/>
  <c r="N164" i="14"/>
  <c r="M164" i="14"/>
  <c r="P164" i="14"/>
  <c r="L164" i="14"/>
  <c r="L201" i="14"/>
  <c r="Q43" i="14"/>
  <c r="N43" i="14"/>
  <c r="M43" i="14"/>
  <c r="O43" i="14"/>
  <c r="L43" i="14"/>
  <c r="P43" i="14"/>
  <c r="N297" i="14"/>
  <c r="P297" i="14"/>
  <c r="Q297" i="14"/>
  <c r="L297" i="14"/>
  <c r="O297" i="14"/>
  <c r="M297" i="14"/>
  <c r="R159" i="14"/>
  <c r="R36" i="14"/>
  <c r="R86" i="14"/>
  <c r="R236" i="14"/>
  <c r="Q122" i="14"/>
  <c r="L122" i="14"/>
  <c r="N122" i="14"/>
  <c r="P122" i="14"/>
  <c r="O122" i="14"/>
  <c r="M122" i="14"/>
  <c r="L347" i="14"/>
  <c r="O347" i="14"/>
  <c r="R69" i="14"/>
  <c r="N350" i="14"/>
  <c r="L350" i="14"/>
  <c r="O350" i="14"/>
  <c r="P350" i="14"/>
  <c r="Q350" i="14"/>
  <c r="M350" i="14"/>
  <c r="R284" i="14"/>
  <c r="R343" i="14"/>
  <c r="R51" i="14"/>
  <c r="R274" i="14"/>
  <c r="M16" i="14"/>
  <c r="Q16" i="14"/>
  <c r="N16" i="14"/>
  <c r="L16" i="14"/>
  <c r="O16" i="14"/>
  <c r="P16" i="14"/>
  <c r="O104" i="14"/>
  <c r="L104" i="14"/>
  <c r="Q104" i="14"/>
  <c r="N104" i="14"/>
  <c r="M104" i="14"/>
  <c r="P104" i="14"/>
  <c r="N210" i="14"/>
  <c r="Q210" i="14"/>
  <c r="O210" i="14"/>
  <c r="P210" i="14"/>
  <c r="M210" i="14"/>
  <c r="L210" i="14"/>
  <c r="R22" i="14"/>
  <c r="R279" i="14"/>
  <c r="R309" i="14"/>
  <c r="P58" i="14"/>
  <c r="O58" i="14"/>
  <c r="N58" i="14"/>
  <c r="Q58" i="14"/>
  <c r="L58" i="14"/>
  <c r="M58" i="14"/>
  <c r="N237" i="14"/>
  <c r="Q237" i="14"/>
  <c r="M237" i="14"/>
  <c r="L237" i="14"/>
  <c r="O237" i="14"/>
  <c r="P237" i="14"/>
  <c r="P167" i="14"/>
  <c r="M167" i="14"/>
  <c r="O167" i="14"/>
  <c r="N167" i="14"/>
  <c r="Q167" i="14"/>
  <c r="L167" i="14"/>
  <c r="Q109" i="14"/>
  <c r="L109" i="14"/>
  <c r="O109" i="14"/>
  <c r="P109" i="14"/>
  <c r="N109" i="14"/>
  <c r="M109" i="14"/>
  <c r="M353" i="14"/>
  <c r="O353" i="14"/>
  <c r="N353" i="14"/>
  <c r="P353" i="14"/>
  <c r="L353" i="14"/>
  <c r="Q353" i="14"/>
  <c r="L198" i="14"/>
  <c r="O198" i="14"/>
  <c r="N198" i="14"/>
  <c r="P198" i="14"/>
  <c r="Q198" i="14"/>
  <c r="M198" i="14"/>
  <c r="R255" i="14"/>
  <c r="R174" i="14"/>
  <c r="R354" i="14"/>
  <c r="R8" i="14"/>
  <c r="Q191" i="14"/>
  <c r="P191" i="14"/>
  <c r="L191" i="14"/>
  <c r="M191" i="14"/>
  <c r="O191" i="14"/>
  <c r="N191" i="14"/>
  <c r="P101" i="14"/>
  <c r="N101" i="14"/>
  <c r="Q101" i="14"/>
  <c r="O101" i="14"/>
  <c r="L101" i="14"/>
  <c r="M101" i="14"/>
  <c r="R49" i="14"/>
  <c r="R264" i="14"/>
  <c r="R253" i="14"/>
  <c r="R316" i="14"/>
  <c r="R306" i="14"/>
  <c r="O64" i="14"/>
  <c r="M64" i="14"/>
  <c r="N64" i="14"/>
  <c r="Q64" i="14"/>
  <c r="L64" i="14"/>
  <c r="P64" i="14"/>
  <c r="R185" i="14"/>
  <c r="P127" i="14"/>
  <c r="P7" i="14"/>
  <c r="Q7" i="14"/>
  <c r="O7" i="14"/>
  <c r="N7" i="14"/>
  <c r="M7" i="14"/>
  <c r="L7" i="14"/>
  <c r="R46" i="14"/>
  <c r="R21" i="14"/>
  <c r="Q154" i="14"/>
  <c r="N154" i="14"/>
  <c r="P154" i="14"/>
  <c r="M154" i="14"/>
  <c r="L154" i="14"/>
  <c r="O154" i="14"/>
  <c r="Q355" i="14"/>
  <c r="L355" i="14"/>
  <c r="O286" i="14"/>
  <c r="M286" i="14"/>
  <c r="N286" i="14"/>
  <c r="Q286" i="14"/>
  <c r="P286" i="14"/>
  <c r="L286" i="14"/>
  <c r="R87" i="14"/>
  <c r="Q311" i="14"/>
  <c r="L311" i="14"/>
  <c r="L55" i="14"/>
  <c r="N55" i="14"/>
  <c r="P55" i="14"/>
  <c r="Q55" i="14"/>
  <c r="M55" i="14"/>
  <c r="O55" i="14"/>
  <c r="R342" i="14"/>
  <c r="P37" i="14"/>
  <c r="Q37" i="14"/>
  <c r="M37" i="14"/>
  <c r="L37" i="14"/>
  <c r="O37" i="14"/>
  <c r="N37" i="14"/>
  <c r="N80" i="14"/>
  <c r="Q80" i="14"/>
  <c r="O80" i="14"/>
  <c r="L80" i="14"/>
  <c r="M80" i="14"/>
  <c r="P80" i="14"/>
  <c r="M305" i="14"/>
  <c r="O305" i="14"/>
  <c r="N305" i="14"/>
  <c r="Q305" i="14"/>
  <c r="L305" i="14"/>
  <c r="P305" i="14"/>
  <c r="Q299" i="14"/>
  <c r="P299" i="14"/>
  <c r="N299" i="14"/>
  <c r="O299" i="14"/>
  <c r="L299" i="14"/>
  <c r="M299" i="14"/>
  <c r="P324" i="14"/>
  <c r="L324" i="14"/>
  <c r="M324" i="14"/>
  <c r="N324" i="14"/>
  <c r="Q324" i="14"/>
  <c r="O324" i="14"/>
  <c r="Q75" i="14"/>
  <c r="L75" i="14"/>
  <c r="P31" i="14"/>
  <c r="N31" i="14"/>
  <c r="L31" i="14"/>
  <c r="M31" i="14"/>
  <c r="Q31" i="14"/>
  <c r="O31" i="14"/>
  <c r="P153" i="14"/>
  <c r="N153" i="14"/>
  <c r="M153" i="14"/>
  <c r="O153" i="14"/>
  <c r="Q153" i="14"/>
  <c r="L153" i="14"/>
  <c r="P81" i="14"/>
  <c r="L179" i="14"/>
  <c r="P179" i="14"/>
  <c r="M179" i="14"/>
  <c r="N179" i="14"/>
  <c r="O179" i="14"/>
  <c r="Q179" i="14"/>
  <c r="O332" i="14"/>
  <c r="N332" i="14"/>
  <c r="Q332" i="14"/>
  <c r="P332" i="14"/>
  <c r="L332" i="14"/>
  <c r="M332" i="14"/>
  <c r="P107" i="14"/>
  <c r="L107" i="14"/>
  <c r="O107" i="14"/>
  <c r="Q107" i="14"/>
  <c r="N107" i="14"/>
  <c r="M107" i="14"/>
  <c r="R90" i="14"/>
  <c r="P245" i="14"/>
  <c r="N245" i="14"/>
  <c r="M245" i="14"/>
  <c r="O245" i="14"/>
  <c r="L245" i="14"/>
  <c r="Q245" i="14"/>
  <c r="Q133" i="14"/>
  <c r="R44" i="14"/>
  <c r="R151" i="14"/>
  <c r="O205" i="14"/>
  <c r="Q205" i="14"/>
  <c r="M205" i="14"/>
  <c r="L205" i="14"/>
  <c r="P205" i="14"/>
  <c r="N205" i="14"/>
  <c r="R315" i="14"/>
  <c r="N351" i="14"/>
  <c r="L351" i="14"/>
  <c r="O351" i="14"/>
  <c r="P351" i="14"/>
  <c r="Q351" i="14"/>
  <c r="M351" i="14"/>
  <c r="M267" i="14"/>
  <c r="O267" i="14"/>
  <c r="Q267" i="14"/>
  <c r="N267" i="14"/>
  <c r="P267" i="14"/>
  <c r="L267" i="14"/>
  <c r="M138" i="14"/>
  <c r="N138" i="14"/>
  <c r="O138" i="14"/>
  <c r="Q138" i="14"/>
  <c r="P138" i="14"/>
  <c r="L138" i="14"/>
  <c r="N221" i="14"/>
  <c r="P221" i="14"/>
  <c r="O221" i="14"/>
  <c r="M221" i="14"/>
  <c r="Q221" i="14"/>
  <c r="L221" i="14"/>
  <c r="P118" i="14"/>
  <c r="N118" i="14"/>
  <c r="L118" i="14"/>
  <c r="O118" i="14"/>
  <c r="M118" i="14"/>
  <c r="Q118" i="14"/>
  <c r="P83" i="14"/>
  <c r="O83" i="14"/>
  <c r="Q83" i="14"/>
  <c r="M83" i="14"/>
  <c r="L83" i="14"/>
  <c r="N83" i="14"/>
  <c r="R216" i="14"/>
  <c r="R102" i="14"/>
  <c r="R57" i="14"/>
  <c r="R250" i="14"/>
  <c r="N178" i="14"/>
  <c r="L10" i="14"/>
  <c r="Q10" i="14"/>
  <c r="P10" i="14"/>
  <c r="N10" i="14"/>
  <c r="O10" i="14"/>
  <c r="M10" i="14"/>
  <c r="R187" i="14"/>
  <c r="R233" i="14"/>
  <c r="R176" i="14"/>
  <c r="R307" i="14"/>
  <c r="M273" i="14"/>
  <c r="N112" i="14"/>
  <c r="M112" i="14"/>
  <c r="L112" i="14"/>
  <c r="Q112" i="14"/>
  <c r="P112" i="14"/>
  <c r="O112" i="14"/>
  <c r="L319" i="14"/>
  <c r="P319" i="14"/>
  <c r="O319" i="14"/>
  <c r="M319" i="14"/>
  <c r="Q319" i="14"/>
  <c r="N319" i="14"/>
  <c r="R333" i="14"/>
  <c r="R115" i="14"/>
  <c r="M213" i="14"/>
  <c r="N213" i="14"/>
  <c r="Q213" i="14"/>
  <c r="O213" i="14"/>
  <c r="L213" i="14"/>
  <c r="P213" i="14"/>
  <c r="P282" i="14"/>
  <c r="Q282" i="14"/>
  <c r="L282" i="14"/>
  <c r="N282" i="14"/>
  <c r="O282" i="14"/>
  <c r="M282" i="14"/>
  <c r="R254" i="14"/>
  <c r="R78" i="14"/>
  <c r="M99" i="14"/>
  <c r="O99" i="14"/>
  <c r="L99" i="14"/>
  <c r="P99" i="14"/>
  <c r="N99" i="14"/>
  <c r="Q99" i="14"/>
  <c r="O149" i="14"/>
  <c r="L149" i="14"/>
  <c r="N149" i="14"/>
  <c r="Q149" i="14"/>
  <c r="P149" i="14"/>
  <c r="M149" i="14"/>
  <c r="M41" i="14"/>
  <c r="Q41" i="14"/>
  <c r="P41" i="14"/>
  <c r="O41" i="14"/>
  <c r="N41" i="14"/>
  <c r="L41" i="14"/>
  <c r="N303" i="14"/>
  <c r="L303" i="14"/>
  <c r="Q303" i="14"/>
  <c r="P303" i="14"/>
  <c r="M303" i="14"/>
  <c r="O303" i="14"/>
  <c r="R23" i="14"/>
  <c r="R171" i="14"/>
  <c r="Q218" i="14"/>
  <c r="P218" i="14"/>
  <c r="M218" i="14"/>
  <c r="L218" i="14"/>
  <c r="N218" i="14"/>
  <c r="O218" i="14"/>
  <c r="L302" i="14"/>
  <c r="N302" i="14"/>
  <c r="Q302" i="14"/>
  <c r="M302" i="14"/>
  <c r="P302" i="14"/>
  <c r="O302" i="14"/>
  <c r="N219" i="14"/>
  <c r="Q219" i="14"/>
  <c r="M219" i="14"/>
  <c r="L219" i="14"/>
  <c r="P219" i="14"/>
  <c r="O219" i="14"/>
  <c r="Q257" i="14"/>
  <c r="P257" i="14"/>
  <c r="M257" i="14"/>
  <c r="L257" i="14"/>
  <c r="N257" i="14"/>
  <c r="O257" i="14"/>
  <c r="M323" i="14"/>
  <c r="N323" i="14"/>
  <c r="P323" i="14"/>
  <c r="L323" i="14"/>
  <c r="O323" i="14"/>
  <c r="Q323" i="14"/>
  <c r="R42" i="14"/>
  <c r="R95" i="14"/>
  <c r="R92" i="14"/>
  <c r="L287" i="14"/>
  <c r="Q287" i="14"/>
  <c r="O287" i="14"/>
  <c r="P287" i="14"/>
  <c r="N287" i="14"/>
  <c r="M287" i="14"/>
  <c r="R125" i="14"/>
  <c r="Q256" i="14"/>
  <c r="O256" i="14"/>
  <c r="M256" i="14"/>
  <c r="P256" i="14"/>
  <c r="N256" i="14"/>
  <c r="L256" i="14"/>
  <c r="R335" i="14"/>
  <c r="L247" i="14"/>
  <c r="N247" i="14"/>
  <c r="M247" i="14"/>
  <c r="Q247" i="14"/>
  <c r="O247" i="14"/>
  <c r="P247" i="14"/>
  <c r="N85" i="14"/>
  <c r="P85" i="14"/>
  <c r="M85" i="14"/>
  <c r="O85" i="14"/>
  <c r="Q85" i="14"/>
  <c r="L85" i="14"/>
  <c r="M231" i="14"/>
  <c r="R32" i="14"/>
  <c r="R56" i="14"/>
  <c r="R304" i="14"/>
  <c r="M168" i="14"/>
  <c r="L168" i="14"/>
  <c r="N168" i="14"/>
  <c r="O168" i="14"/>
  <c r="P168" i="14"/>
  <c r="Q168" i="14"/>
  <c r="N300" i="14"/>
  <c r="O300" i="14"/>
  <c r="P300" i="14"/>
  <c r="M300" i="14"/>
  <c r="Q300" i="14"/>
  <c r="L300" i="14"/>
  <c r="N97" i="14"/>
  <c r="L97" i="14"/>
  <c r="P97" i="14"/>
  <c r="O97" i="14"/>
  <c r="M97" i="14"/>
  <c r="Q97" i="14"/>
  <c r="R30" i="14"/>
  <c r="R214" i="14"/>
  <c r="R39" i="14"/>
  <c r="R314" i="14"/>
  <c r="R148" i="14"/>
  <c r="R103" i="14"/>
  <c r="R136" i="14"/>
  <c r="R166" i="14"/>
  <c r="N117" i="14"/>
  <c r="L117" i="14"/>
  <c r="P117" i="14"/>
  <c r="M117" i="14"/>
  <c r="Q117" i="14"/>
  <c r="O117" i="14"/>
  <c r="L230" i="14"/>
  <c r="M230" i="14"/>
  <c r="R34" i="14"/>
  <c r="R258" i="14"/>
  <c r="N74" i="14"/>
  <c r="O74" i="14"/>
  <c r="M74" i="14"/>
  <c r="P74" i="14"/>
  <c r="Q74" i="14"/>
  <c r="L74" i="14"/>
  <c r="R322" i="14"/>
  <c r="R123" i="14"/>
  <c r="P45" i="14"/>
  <c r="N45" i="14"/>
  <c r="Q45" i="14"/>
  <c r="L45" i="14"/>
  <c r="M45" i="14"/>
  <c r="O45" i="14"/>
  <c r="P3" i="14"/>
  <c r="M3" i="14"/>
  <c r="N3" i="14"/>
  <c r="O3" i="14"/>
  <c r="L3" i="14"/>
  <c r="Q3" i="14"/>
  <c r="R220" i="14"/>
  <c r="M156" i="14"/>
  <c r="P156" i="14"/>
  <c r="N156" i="14"/>
  <c r="Q156" i="14"/>
  <c r="O156" i="14"/>
  <c r="L156" i="14"/>
  <c r="L20" i="14"/>
  <c r="O20" i="14"/>
  <c r="P20" i="14"/>
  <c r="Q20" i="14"/>
  <c r="M20" i="14"/>
  <c r="N20" i="14"/>
  <c r="N70" i="14"/>
  <c r="L70" i="14"/>
  <c r="O70" i="14"/>
  <c r="Q70" i="14"/>
  <c r="P70" i="14"/>
  <c r="M70" i="14"/>
  <c r="R292" i="14"/>
  <c r="M246" i="14"/>
  <c r="P246" i="14"/>
  <c r="O246" i="14"/>
  <c r="L246" i="14"/>
  <c r="N246" i="14"/>
  <c r="Q246" i="14"/>
  <c r="P275" i="14"/>
  <c r="Q275" i="14"/>
  <c r="O275" i="14"/>
  <c r="M275" i="14"/>
  <c r="N275" i="14"/>
  <c r="L275" i="14"/>
  <c r="L142" i="14"/>
  <c r="Q142" i="14"/>
  <c r="P142" i="14"/>
  <c r="N142" i="14"/>
  <c r="O142" i="14"/>
  <c r="M142" i="14"/>
  <c r="L121" i="14"/>
  <c r="N121" i="14"/>
  <c r="M121" i="14"/>
  <c r="P121" i="14"/>
  <c r="O121" i="14"/>
  <c r="Q121" i="14"/>
  <c r="M206" i="14"/>
  <c r="L206" i="14"/>
  <c r="P206" i="14"/>
  <c r="Q206" i="14"/>
  <c r="O206" i="14"/>
  <c r="N206" i="14"/>
  <c r="M68" i="14"/>
  <c r="M328" i="14"/>
  <c r="L328" i="14"/>
  <c r="O328" i="14"/>
  <c r="N328" i="14"/>
  <c r="Q328" i="14"/>
  <c r="P328" i="14"/>
  <c r="O146" i="14"/>
  <c r="N146" i="14"/>
  <c r="Q146" i="14"/>
  <c r="M146" i="14"/>
  <c r="P146" i="14"/>
  <c r="L146" i="14"/>
  <c r="Q141" i="14"/>
  <c r="L141" i="14"/>
  <c r="O141" i="14"/>
  <c r="P141" i="14"/>
  <c r="N141" i="14"/>
  <c r="M141" i="14"/>
  <c r="L61" i="14"/>
  <c r="O61" i="14"/>
  <c r="Q61" i="14"/>
  <c r="P61" i="14"/>
  <c r="M61" i="14"/>
  <c r="N61" i="14"/>
  <c r="M65" i="14"/>
  <c r="P65" i="14"/>
  <c r="N65" i="14"/>
  <c r="Q65" i="14"/>
  <c r="L65" i="14"/>
  <c r="O65" i="14"/>
  <c r="P116" i="14"/>
  <c r="R294" i="14"/>
  <c r="L329" i="14"/>
  <c r="N329" i="14"/>
  <c r="P329" i="14"/>
  <c r="M329" i="14"/>
  <c r="O329" i="14"/>
  <c r="Q329" i="14"/>
  <c r="R336" i="14"/>
  <c r="L327" i="14"/>
  <c r="Q327" i="14"/>
  <c r="M327" i="14"/>
  <c r="N327" i="14"/>
  <c r="O327" i="14"/>
  <c r="P327" i="14"/>
  <c r="R134" i="14"/>
  <c r="R189" i="14"/>
  <c r="M165" i="14"/>
  <c r="Q165" i="14"/>
  <c r="L165" i="14"/>
  <c r="P165" i="14"/>
  <c r="O165" i="14"/>
  <c r="N165" i="14"/>
  <c r="R242" i="14"/>
  <c r="R38" i="14"/>
  <c r="M132" i="14"/>
  <c r="P132" i="14"/>
  <c r="N132" i="14"/>
  <c r="L132" i="14"/>
  <c r="Q132" i="14"/>
  <c r="O132" i="14"/>
  <c r="P82" i="14"/>
  <c r="L82" i="14"/>
  <c r="N82" i="14"/>
  <c r="M82" i="14"/>
  <c r="Q82" i="14"/>
  <c r="O82" i="14"/>
  <c r="R325" i="14"/>
  <c r="R48" i="14"/>
  <c r="R98" i="14"/>
  <c r="P19" i="14"/>
  <c r="O19" i="14"/>
  <c r="M19" i="14"/>
  <c r="N19" i="14"/>
  <c r="L19" i="14"/>
  <c r="Q19" i="14"/>
  <c r="L183" i="14"/>
  <c r="M183" i="14"/>
  <c r="N183" i="14"/>
  <c r="Q183" i="14"/>
  <c r="P183" i="14"/>
  <c r="O183" i="14"/>
  <c r="L197" i="14"/>
  <c r="N197" i="14"/>
  <c r="M197" i="14"/>
  <c r="O197" i="14"/>
  <c r="P197" i="14"/>
  <c r="Q197" i="14"/>
  <c r="R124" i="14"/>
  <c r="R84" i="14"/>
  <c r="R120" i="14"/>
  <c r="R318" i="14"/>
  <c r="R158" i="14"/>
  <c r="R175" i="14"/>
  <c r="O54" i="14"/>
  <c r="M54" i="14"/>
  <c r="P54" i="14"/>
  <c r="N54" i="14"/>
  <c r="L54" i="14"/>
  <c r="Q54" i="14"/>
  <c r="P317" i="14"/>
  <c r="O317" i="14"/>
  <c r="L317" i="14"/>
  <c r="Q317" i="14"/>
  <c r="N317" i="14"/>
  <c r="M317" i="14"/>
  <c r="Q161" i="14"/>
  <c r="P161" i="14"/>
  <c r="N161" i="14"/>
  <c r="O161" i="14"/>
  <c r="M161" i="14"/>
  <c r="L161" i="14"/>
  <c r="R76" i="14"/>
  <c r="R252" i="14"/>
  <c r="R177" i="14"/>
  <c r="R93" i="14"/>
  <c r="P199" i="14"/>
  <c r="M199" i="14"/>
  <c r="L199" i="14"/>
  <c r="Q199" i="14"/>
  <c r="N199" i="14"/>
  <c r="O199" i="14"/>
  <c r="L33" i="14"/>
  <c r="O33" i="14"/>
  <c r="Q33" i="14"/>
  <c r="P33" i="14"/>
  <c r="N33" i="14"/>
  <c r="M33" i="14"/>
  <c r="Q113" i="14"/>
  <c r="O113" i="14"/>
  <c r="L113" i="14"/>
  <c r="N113" i="14"/>
  <c r="P113" i="14"/>
  <c r="M113" i="14"/>
  <c r="L96" i="14"/>
  <c r="Q96" i="14"/>
  <c r="O96" i="14"/>
  <c r="N96" i="14"/>
  <c r="M96" i="14"/>
  <c r="P96" i="14"/>
  <c r="M6" i="14" l="1"/>
  <c r="N126" i="14"/>
  <c r="O72" i="14"/>
  <c r="Q262" i="14"/>
  <c r="O6" i="14"/>
  <c r="L72" i="14"/>
  <c r="O262" i="14"/>
  <c r="Q312" i="14"/>
  <c r="P13" i="14"/>
  <c r="L73" i="14"/>
  <c r="N162" i="14"/>
  <c r="Q280" i="14"/>
  <c r="O298" i="14"/>
  <c r="P261" i="14"/>
  <c r="Q208" i="14"/>
  <c r="L145" i="14"/>
  <c r="M147" i="14"/>
  <c r="Q13" i="14"/>
  <c r="M73" i="14"/>
  <c r="P231" i="14"/>
  <c r="M162" i="14"/>
  <c r="O127" i="14"/>
  <c r="P280" i="14"/>
  <c r="O50" i="14"/>
  <c r="P298" i="14"/>
  <c r="O147" i="14"/>
  <c r="L140" i="14"/>
  <c r="N261" i="14"/>
  <c r="M145" i="14"/>
  <c r="N77" i="14"/>
  <c r="M178" i="14"/>
  <c r="M50" i="14"/>
  <c r="P147" i="14"/>
  <c r="P140" i="14"/>
  <c r="O268" i="14"/>
  <c r="N231" i="14"/>
  <c r="L133" i="14"/>
  <c r="M127" i="14"/>
  <c r="O280" i="14"/>
  <c r="Q50" i="14"/>
  <c r="Q298" i="14"/>
  <c r="O145" i="14"/>
  <c r="P60" i="14"/>
  <c r="P133" i="14"/>
  <c r="L4" i="14"/>
  <c r="N190" i="14"/>
  <c r="N208" i="14"/>
  <c r="N268" i="14"/>
  <c r="Q145" i="14"/>
  <c r="L13" i="14"/>
  <c r="L231" i="14"/>
  <c r="O178" i="14"/>
  <c r="M133" i="14"/>
  <c r="Q127" i="14"/>
  <c r="P28" i="14"/>
  <c r="P190" i="14"/>
  <c r="M140" i="14"/>
  <c r="L261" i="14"/>
  <c r="O208" i="14"/>
  <c r="P268" i="14"/>
  <c r="M13" i="14"/>
  <c r="Q178" i="14"/>
  <c r="N127" i="14"/>
  <c r="N28" i="14"/>
  <c r="P50" i="14"/>
  <c r="O261" i="14"/>
  <c r="N13" i="14"/>
  <c r="Q231" i="14"/>
  <c r="L178" i="14"/>
  <c r="O133" i="14"/>
  <c r="M298" i="14"/>
  <c r="O140" i="14"/>
  <c r="M261" i="14"/>
  <c r="M208" i="14"/>
  <c r="L268" i="14"/>
  <c r="N140" i="14"/>
  <c r="Q77" i="14"/>
  <c r="L162" i="14"/>
  <c r="P239" i="14"/>
  <c r="M239" i="14"/>
  <c r="L60" i="14"/>
  <c r="Q53" i="14"/>
  <c r="L295" i="14"/>
  <c r="N73" i="14"/>
  <c r="O230" i="14"/>
  <c r="Q182" i="14"/>
  <c r="N75" i="14"/>
  <c r="M355" i="14"/>
  <c r="M28" i="14"/>
  <c r="N60" i="14"/>
  <c r="M53" i="14"/>
  <c r="O105" i="14"/>
  <c r="P230" i="14"/>
  <c r="M81" i="14"/>
  <c r="O355" i="14"/>
  <c r="O28" i="14"/>
  <c r="M60" i="14"/>
  <c r="O53" i="14"/>
  <c r="L105" i="14"/>
  <c r="N230" i="14"/>
  <c r="Q81" i="14"/>
  <c r="M17" i="14"/>
  <c r="N355" i="14"/>
  <c r="Q60" i="14"/>
  <c r="L53" i="14"/>
  <c r="M105" i="14"/>
  <c r="P73" i="14"/>
  <c r="N81" i="14"/>
  <c r="M75" i="14"/>
  <c r="N105" i="14"/>
  <c r="O73" i="14"/>
  <c r="O81" i="14"/>
  <c r="O75" i="14"/>
  <c r="Q26" i="14"/>
  <c r="Q28" i="14"/>
  <c r="P105" i="14"/>
  <c r="P29" i="14"/>
  <c r="P26" i="14"/>
  <c r="L200" i="14"/>
  <c r="N283" i="14"/>
  <c r="P68" i="14"/>
  <c r="N106" i="14"/>
  <c r="P283" i="14"/>
  <c r="N68" i="14"/>
  <c r="Q106" i="14"/>
  <c r="M228" i="14"/>
  <c r="O68" i="14"/>
  <c r="L106" i="14"/>
  <c r="N91" i="14"/>
  <c r="L283" i="14"/>
  <c r="M283" i="14"/>
  <c r="L68" i="14"/>
  <c r="L150" i="14"/>
  <c r="M106" i="14"/>
  <c r="O283" i="14"/>
  <c r="P106" i="14"/>
  <c r="Q273" i="14"/>
  <c r="O4" i="14"/>
  <c r="L26" i="14"/>
  <c r="P295" i="14"/>
  <c r="N312" i="14"/>
  <c r="P273" i="14"/>
  <c r="O182" i="14"/>
  <c r="L248" i="14"/>
  <c r="N17" i="14"/>
  <c r="M200" i="14"/>
  <c r="Q29" i="14"/>
  <c r="O295" i="14"/>
  <c r="L273" i="14"/>
  <c r="L182" i="14"/>
  <c r="L17" i="14"/>
  <c r="Q9" i="14"/>
  <c r="N200" i="14"/>
  <c r="P94" i="14"/>
  <c r="N29" i="14"/>
  <c r="M295" i="14"/>
  <c r="O312" i="14"/>
  <c r="N295" i="14"/>
  <c r="N273" i="14"/>
  <c r="P182" i="14"/>
  <c r="P17" i="14"/>
  <c r="O9" i="14"/>
  <c r="M26" i="14"/>
  <c r="P200" i="14"/>
  <c r="M29" i="14"/>
  <c r="M312" i="14"/>
  <c r="M182" i="14"/>
  <c r="O17" i="14"/>
  <c r="L270" i="14"/>
  <c r="N26" i="14"/>
  <c r="Q200" i="14"/>
  <c r="O29" i="14"/>
  <c r="L312" i="14"/>
  <c r="O116" i="14"/>
  <c r="M91" i="14"/>
  <c r="P202" i="14"/>
  <c r="M150" i="14"/>
  <c r="P91" i="14"/>
  <c r="P228" i="14"/>
  <c r="L24" i="14"/>
  <c r="Q228" i="14"/>
  <c r="N289" i="14"/>
  <c r="N201" i="14"/>
  <c r="O91" i="14"/>
  <c r="Q334" i="14"/>
  <c r="O201" i="14"/>
  <c r="Q24" i="14"/>
  <c r="Q91" i="14"/>
  <c r="N150" i="14"/>
  <c r="M201" i="14"/>
  <c r="P155" i="14"/>
  <c r="N24" i="14"/>
  <c r="O228" i="14"/>
  <c r="Q150" i="14"/>
  <c r="Q201" i="14"/>
  <c r="P24" i="14"/>
  <c r="L228" i="14"/>
  <c r="P150" i="14"/>
  <c r="L202" i="14"/>
  <c r="L266" i="14"/>
  <c r="M116" i="14"/>
  <c r="Q202" i="14"/>
  <c r="L77" i="14"/>
  <c r="P289" i="14"/>
  <c r="M334" i="14"/>
  <c r="N270" i="14"/>
  <c r="P347" i="14"/>
  <c r="Q4" i="14"/>
  <c r="Q266" i="14"/>
  <c r="O129" i="14"/>
  <c r="M94" i="14"/>
  <c r="N313" i="14"/>
  <c r="O289" i="14"/>
  <c r="N248" i="14"/>
  <c r="P311" i="14"/>
  <c r="M270" i="14"/>
  <c r="Q347" i="14"/>
  <c r="M155" i="14"/>
  <c r="N4" i="14"/>
  <c r="O266" i="14"/>
  <c r="P129" i="14"/>
  <c r="N94" i="14"/>
  <c r="P313" i="14"/>
  <c r="M266" i="14"/>
  <c r="L116" i="14"/>
  <c r="M202" i="14"/>
  <c r="P77" i="14"/>
  <c r="L334" i="14"/>
  <c r="P248" i="14"/>
  <c r="O311" i="14"/>
  <c r="Q270" i="14"/>
  <c r="M347" i="14"/>
  <c r="O155" i="14"/>
  <c r="M4" i="14"/>
  <c r="N266" i="14"/>
  <c r="L110" i="14"/>
  <c r="Q129" i="14"/>
  <c r="L94" i="14"/>
  <c r="M313" i="14"/>
  <c r="N334" i="14"/>
  <c r="N155" i="14"/>
  <c r="M129" i="14"/>
  <c r="N116" i="14"/>
  <c r="N202" i="14"/>
  <c r="O77" i="14"/>
  <c r="O334" i="14"/>
  <c r="N311" i="14"/>
  <c r="P270" i="14"/>
  <c r="L155" i="14"/>
  <c r="N129" i="14"/>
  <c r="O94" i="14"/>
  <c r="L313" i="14"/>
  <c r="Q289" i="14"/>
  <c r="M289" i="14"/>
  <c r="O313" i="14"/>
  <c r="M9" i="14"/>
  <c r="P110" i="14"/>
  <c r="Q110" i="14"/>
  <c r="L190" i="14"/>
  <c r="Q147" i="14"/>
  <c r="M190" i="14"/>
  <c r="M285" i="14"/>
  <c r="P162" i="14"/>
  <c r="Q248" i="14"/>
  <c r="O162" i="14"/>
  <c r="M280" i="14"/>
  <c r="M110" i="14"/>
  <c r="N147" i="14"/>
  <c r="P285" i="14"/>
  <c r="O285" i="14"/>
  <c r="N9" i="14"/>
  <c r="N280" i="14"/>
  <c r="O248" i="14"/>
  <c r="O110" i="14"/>
  <c r="Q285" i="14"/>
  <c r="P9" i="14"/>
  <c r="Q190" i="14"/>
  <c r="Q134" i="14"/>
  <c r="P134" i="14"/>
  <c r="N134" i="14"/>
  <c r="O134" i="14"/>
  <c r="M134" i="14"/>
  <c r="L134" i="14"/>
  <c r="N252" i="14"/>
  <c r="P252" i="14"/>
  <c r="O252" i="14"/>
  <c r="M252" i="14"/>
  <c r="L252" i="14"/>
  <c r="Q252" i="14"/>
  <c r="M158" i="14"/>
  <c r="P158" i="14"/>
  <c r="N158" i="14"/>
  <c r="L158" i="14"/>
  <c r="O158" i="14"/>
  <c r="Q158" i="14"/>
  <c r="L214" i="14"/>
  <c r="P214" i="14"/>
  <c r="N214" i="14"/>
  <c r="O214" i="14"/>
  <c r="Q214" i="14"/>
  <c r="M214" i="14"/>
  <c r="M32" i="14"/>
  <c r="P32" i="14"/>
  <c r="Q32" i="14"/>
  <c r="L32" i="14"/>
  <c r="N32" i="14"/>
  <c r="O32" i="14"/>
  <c r="O171" i="14"/>
  <c r="P171" i="14"/>
  <c r="L171" i="14"/>
  <c r="M171" i="14"/>
  <c r="Q171" i="14"/>
  <c r="N171" i="14"/>
  <c r="O187" i="14"/>
  <c r="L187" i="14"/>
  <c r="N187" i="14"/>
  <c r="Q187" i="14"/>
  <c r="M187" i="14"/>
  <c r="P187" i="14"/>
  <c r="Q342" i="14"/>
  <c r="N342" i="14"/>
  <c r="P342" i="14"/>
  <c r="M342" i="14"/>
  <c r="L342" i="14"/>
  <c r="O342" i="14"/>
  <c r="M87" i="14"/>
  <c r="Q87" i="14"/>
  <c r="P87" i="14"/>
  <c r="N87" i="14"/>
  <c r="L87" i="14"/>
  <c r="O87" i="14"/>
  <c r="P255" i="14"/>
  <c r="N255" i="14"/>
  <c r="O255" i="14"/>
  <c r="M255" i="14"/>
  <c r="Q255" i="14"/>
  <c r="L255" i="14"/>
  <c r="O279" i="14"/>
  <c r="P279" i="14"/>
  <c r="N279" i="14"/>
  <c r="Q279" i="14"/>
  <c r="L279" i="14"/>
  <c r="M279" i="14"/>
  <c r="L284" i="14"/>
  <c r="Q284" i="14"/>
  <c r="P284" i="14"/>
  <c r="N284" i="14"/>
  <c r="M284" i="14"/>
  <c r="O284" i="14"/>
  <c r="M36" i="14"/>
  <c r="O36" i="14"/>
  <c r="P36" i="14"/>
  <c r="L36" i="14"/>
  <c r="Q36" i="14"/>
  <c r="N36" i="14"/>
  <c r="O217" i="14"/>
  <c r="L217" i="14"/>
  <c r="N217" i="14"/>
  <c r="Q217" i="14"/>
  <c r="P217" i="14"/>
  <c r="M217" i="14"/>
  <c r="P215" i="14"/>
  <c r="Q215" i="14"/>
  <c r="O215" i="14"/>
  <c r="N215" i="14"/>
  <c r="M215" i="14"/>
  <c r="L215" i="14"/>
  <c r="Q203" i="14"/>
  <c r="O203" i="14"/>
  <c r="P203" i="14"/>
  <c r="L203" i="14"/>
  <c r="N203" i="14"/>
  <c r="M203" i="14"/>
  <c r="O35" i="14"/>
  <c r="P35" i="14"/>
  <c r="N35" i="14"/>
  <c r="Q35" i="14"/>
  <c r="M35" i="14"/>
  <c r="L35" i="14"/>
  <c r="P130" i="14"/>
  <c r="Q130" i="14"/>
  <c r="M130" i="14"/>
  <c r="O130" i="14"/>
  <c r="N130" i="14"/>
  <c r="L130" i="14"/>
  <c r="L207" i="14"/>
  <c r="N207" i="14"/>
  <c r="M207" i="14"/>
  <c r="P207" i="14"/>
  <c r="Q207" i="14"/>
  <c r="O207" i="14"/>
  <c r="O128" i="14"/>
  <c r="M128" i="14"/>
  <c r="Q128" i="14"/>
  <c r="L128" i="14"/>
  <c r="N128" i="14"/>
  <c r="P128" i="14"/>
  <c r="N169" i="14"/>
  <c r="P169" i="14"/>
  <c r="L169" i="14"/>
  <c r="M169" i="14"/>
  <c r="Q169" i="14"/>
  <c r="O169" i="14"/>
  <c r="L226" i="14"/>
  <c r="M226" i="14"/>
  <c r="P226" i="14"/>
  <c r="N226" i="14"/>
  <c r="Q226" i="14"/>
  <c r="O226" i="14"/>
  <c r="L47" i="14"/>
  <c r="N47" i="14"/>
  <c r="P47" i="14"/>
  <c r="Q47" i="14"/>
  <c r="M47" i="14"/>
  <c r="O47" i="14"/>
  <c r="L330" i="14"/>
  <c r="P330" i="14"/>
  <c r="Q330" i="14"/>
  <c r="N330" i="14"/>
  <c r="M330" i="14"/>
  <c r="O330" i="14"/>
  <c r="P120" i="14"/>
  <c r="O120" i="14"/>
  <c r="Q120" i="14"/>
  <c r="L120" i="14"/>
  <c r="M120" i="14"/>
  <c r="N120" i="14"/>
  <c r="L177" i="14"/>
  <c r="Q177" i="14"/>
  <c r="P177" i="14"/>
  <c r="N177" i="14"/>
  <c r="M177" i="14"/>
  <c r="O177" i="14"/>
  <c r="Q242" i="14"/>
  <c r="P242" i="14"/>
  <c r="L242" i="14"/>
  <c r="N242" i="14"/>
  <c r="M242" i="14"/>
  <c r="O242" i="14"/>
  <c r="P124" i="14"/>
  <c r="L124" i="14"/>
  <c r="O124" i="14"/>
  <c r="N124" i="14"/>
  <c r="Q124" i="14"/>
  <c r="M124" i="14"/>
  <c r="Q325" i="14"/>
  <c r="N325" i="14"/>
  <c r="L325" i="14"/>
  <c r="P325" i="14"/>
  <c r="M325" i="14"/>
  <c r="O325" i="14"/>
  <c r="M103" i="14"/>
  <c r="Q103" i="14"/>
  <c r="N103" i="14"/>
  <c r="P103" i="14"/>
  <c r="O103" i="14"/>
  <c r="L103" i="14"/>
  <c r="L42" i="14"/>
  <c r="M42" i="14"/>
  <c r="Q42" i="14"/>
  <c r="P42" i="14"/>
  <c r="O42" i="14"/>
  <c r="N42" i="14"/>
  <c r="P57" i="14"/>
  <c r="M57" i="14"/>
  <c r="O57" i="14"/>
  <c r="Q57" i="14"/>
  <c r="N57" i="14"/>
  <c r="L57" i="14"/>
  <c r="L253" i="14"/>
  <c r="P253" i="14"/>
  <c r="N253" i="14"/>
  <c r="O253" i="14"/>
  <c r="Q253" i="14"/>
  <c r="M253" i="14"/>
  <c r="O223" i="14"/>
  <c r="L223" i="14"/>
  <c r="M223" i="14"/>
  <c r="Q223" i="14"/>
  <c r="P223" i="14"/>
  <c r="N223" i="14"/>
  <c r="N196" i="14"/>
  <c r="P196" i="14"/>
  <c r="Q196" i="14"/>
  <c r="M196" i="14"/>
  <c r="L196" i="14"/>
  <c r="O196" i="14"/>
  <c r="Q352" i="14"/>
  <c r="P352" i="14"/>
  <c r="M352" i="14"/>
  <c r="O352" i="14"/>
  <c r="L352" i="14"/>
  <c r="N352" i="14"/>
  <c r="M76" i="14"/>
  <c r="N76" i="14"/>
  <c r="P76" i="14"/>
  <c r="L76" i="14"/>
  <c r="Q76" i="14"/>
  <c r="O76" i="14"/>
  <c r="L318" i="14"/>
  <c r="O318" i="14"/>
  <c r="M318" i="14"/>
  <c r="N318" i="14"/>
  <c r="P318" i="14"/>
  <c r="Q318" i="14"/>
  <c r="O148" i="14"/>
  <c r="M148" i="14"/>
  <c r="P148" i="14"/>
  <c r="Q148" i="14"/>
  <c r="N148" i="14"/>
  <c r="L148" i="14"/>
  <c r="P30" i="14"/>
  <c r="Q30" i="14"/>
  <c r="N30" i="14"/>
  <c r="L30" i="14"/>
  <c r="O30" i="14"/>
  <c r="M30" i="14"/>
  <c r="L23" i="14"/>
  <c r="O23" i="14"/>
  <c r="N23" i="14"/>
  <c r="Q23" i="14"/>
  <c r="M23" i="14"/>
  <c r="P23" i="14"/>
  <c r="Q102" i="14"/>
  <c r="L102" i="14"/>
  <c r="N102" i="14"/>
  <c r="P102" i="14"/>
  <c r="O102" i="14"/>
  <c r="M102" i="14"/>
  <c r="M90" i="14"/>
  <c r="O90" i="14"/>
  <c r="Q90" i="14"/>
  <c r="P90" i="14"/>
  <c r="L90" i="14"/>
  <c r="N90" i="14"/>
  <c r="N264" i="14"/>
  <c r="Q264" i="14"/>
  <c r="L264" i="14"/>
  <c r="P264" i="14"/>
  <c r="M264" i="14"/>
  <c r="O264" i="14"/>
  <c r="N8" i="14"/>
  <c r="L8" i="14"/>
  <c r="M8" i="14"/>
  <c r="O8" i="14"/>
  <c r="P8" i="14"/>
  <c r="Q8" i="14"/>
  <c r="M22" i="14"/>
  <c r="O22" i="14"/>
  <c r="N22" i="14"/>
  <c r="P22" i="14"/>
  <c r="L22" i="14"/>
  <c r="Q22" i="14"/>
  <c r="N274" i="14"/>
  <c r="M274" i="14"/>
  <c r="O274" i="14"/>
  <c r="P274" i="14"/>
  <c r="L274" i="14"/>
  <c r="Q274" i="14"/>
  <c r="M159" i="14"/>
  <c r="O159" i="14"/>
  <c r="L159" i="14"/>
  <c r="N159" i="14"/>
  <c r="Q159" i="14"/>
  <c r="P159" i="14"/>
  <c r="P186" i="14"/>
  <c r="Q186" i="14"/>
  <c r="L186" i="14"/>
  <c r="O186" i="14"/>
  <c r="N186" i="14"/>
  <c r="M186" i="14"/>
  <c r="P67" i="14"/>
  <c r="L67" i="14"/>
  <c r="M67" i="14"/>
  <c r="Q67" i="14"/>
  <c r="O67" i="14"/>
  <c r="N67" i="14"/>
  <c r="M240" i="14"/>
  <c r="P240" i="14"/>
  <c r="Q240" i="14"/>
  <c r="N240" i="14"/>
  <c r="O240" i="14"/>
  <c r="L240" i="14"/>
  <c r="N204" i="14"/>
  <c r="M204" i="14"/>
  <c r="P204" i="14"/>
  <c r="Q204" i="14"/>
  <c r="L204" i="14"/>
  <c r="O204" i="14"/>
  <c r="N244" i="14"/>
  <c r="O244" i="14"/>
  <c r="M244" i="14"/>
  <c r="L244" i="14"/>
  <c r="P244" i="14"/>
  <c r="Q244" i="14"/>
  <c r="L59" i="14"/>
  <c r="M59" i="14"/>
  <c r="N59" i="14"/>
  <c r="O59" i="14"/>
  <c r="P59" i="14"/>
  <c r="Q59" i="14"/>
  <c r="O225" i="14"/>
  <c r="L225" i="14"/>
  <c r="P225" i="14"/>
  <c r="M225" i="14"/>
  <c r="N225" i="14"/>
  <c r="Q225" i="14"/>
  <c r="P310" i="14"/>
  <c r="Q310" i="14"/>
  <c r="O310" i="14"/>
  <c r="L310" i="14"/>
  <c r="M310" i="14"/>
  <c r="N310" i="14"/>
  <c r="O290" i="14"/>
  <c r="N290" i="14"/>
  <c r="L290" i="14"/>
  <c r="Q290" i="14"/>
  <c r="P290" i="14"/>
  <c r="M290" i="14"/>
  <c r="M63" i="14"/>
  <c r="Q63" i="14"/>
  <c r="O63" i="14"/>
  <c r="N63" i="14"/>
  <c r="P63" i="14"/>
  <c r="L63" i="14"/>
  <c r="M234" i="14"/>
  <c r="Q234" i="14"/>
  <c r="P234" i="14"/>
  <c r="L234" i="14"/>
  <c r="N234" i="14"/>
  <c r="O234" i="14"/>
  <c r="L238" i="14"/>
  <c r="P238" i="14"/>
  <c r="Q238" i="14"/>
  <c r="M238" i="14"/>
  <c r="N238" i="14"/>
  <c r="O238" i="14"/>
  <c r="L308" i="14"/>
  <c r="Q308" i="14"/>
  <c r="N308" i="14"/>
  <c r="M308" i="14"/>
  <c r="P308" i="14"/>
  <c r="O308" i="14"/>
  <c r="N277" i="14"/>
  <c r="P277" i="14"/>
  <c r="Q277" i="14"/>
  <c r="L277" i="14"/>
  <c r="O277" i="14"/>
  <c r="M277" i="14"/>
  <c r="N25" i="14"/>
  <c r="Q25" i="14"/>
  <c r="L25" i="14"/>
  <c r="O25" i="14"/>
  <c r="M25" i="14"/>
  <c r="P25" i="14"/>
  <c r="N307" i="14"/>
  <c r="O307" i="14"/>
  <c r="P307" i="14"/>
  <c r="L307" i="14"/>
  <c r="M307" i="14"/>
  <c r="Q307" i="14"/>
  <c r="M315" i="14"/>
  <c r="P315" i="14"/>
  <c r="Q315" i="14"/>
  <c r="N315" i="14"/>
  <c r="O315" i="14"/>
  <c r="L315" i="14"/>
  <c r="O151" i="14"/>
  <c r="Q151" i="14"/>
  <c r="L151" i="14"/>
  <c r="N151" i="14"/>
  <c r="P151" i="14"/>
  <c r="M151" i="14"/>
  <c r="N341" i="14"/>
  <c r="Q341" i="14"/>
  <c r="P341" i="14"/>
  <c r="L341" i="14"/>
  <c r="M341" i="14"/>
  <c r="O341" i="14"/>
  <c r="P93" i="14"/>
  <c r="M93" i="14"/>
  <c r="Q93" i="14"/>
  <c r="O93" i="14"/>
  <c r="L93" i="14"/>
  <c r="N93" i="14"/>
  <c r="O98" i="14"/>
  <c r="P98" i="14"/>
  <c r="L98" i="14"/>
  <c r="N98" i="14"/>
  <c r="M98" i="14"/>
  <c r="Q98" i="14"/>
  <c r="Q189" i="14"/>
  <c r="L189" i="14"/>
  <c r="P189" i="14"/>
  <c r="N189" i="14"/>
  <c r="O189" i="14"/>
  <c r="M189" i="14"/>
  <c r="P123" i="14"/>
  <c r="O123" i="14"/>
  <c r="M123" i="14"/>
  <c r="N123" i="14"/>
  <c r="L123" i="14"/>
  <c r="Q123" i="14"/>
  <c r="N258" i="14"/>
  <c r="M258" i="14"/>
  <c r="L258" i="14"/>
  <c r="Q258" i="14"/>
  <c r="O258" i="14"/>
  <c r="P258" i="14"/>
  <c r="O166" i="14"/>
  <c r="P166" i="14"/>
  <c r="N166" i="14"/>
  <c r="M166" i="14"/>
  <c r="Q166" i="14"/>
  <c r="L166" i="14"/>
  <c r="Q314" i="14"/>
  <c r="M314" i="14"/>
  <c r="O314" i="14"/>
  <c r="P314" i="14"/>
  <c r="N314" i="14"/>
  <c r="L314" i="14"/>
  <c r="M304" i="14"/>
  <c r="P304" i="14"/>
  <c r="L304" i="14"/>
  <c r="N304" i="14"/>
  <c r="Q304" i="14"/>
  <c r="O304" i="14"/>
  <c r="N335" i="14"/>
  <c r="O335" i="14"/>
  <c r="L335" i="14"/>
  <c r="M335" i="14"/>
  <c r="Q335" i="14"/>
  <c r="P335" i="14"/>
  <c r="M125" i="14"/>
  <c r="P125" i="14"/>
  <c r="L125" i="14"/>
  <c r="N125" i="14"/>
  <c r="O125" i="14"/>
  <c r="Q125" i="14"/>
  <c r="N78" i="14"/>
  <c r="Q78" i="14"/>
  <c r="O78" i="14"/>
  <c r="L78" i="14"/>
  <c r="P78" i="14"/>
  <c r="M78" i="14"/>
  <c r="O115" i="14"/>
  <c r="N115" i="14"/>
  <c r="P115" i="14"/>
  <c r="M115" i="14"/>
  <c r="Q115" i="14"/>
  <c r="L115" i="14"/>
  <c r="O176" i="14"/>
  <c r="P176" i="14"/>
  <c r="M176" i="14"/>
  <c r="Q176" i="14"/>
  <c r="N176" i="14"/>
  <c r="L176" i="14"/>
  <c r="P44" i="14"/>
  <c r="M44" i="14"/>
  <c r="L44" i="14"/>
  <c r="Q44" i="14"/>
  <c r="O44" i="14"/>
  <c r="N44" i="14"/>
  <c r="O21" i="14"/>
  <c r="Q21" i="14"/>
  <c r="N21" i="14"/>
  <c r="L21" i="14"/>
  <c r="M21" i="14"/>
  <c r="P21" i="14"/>
  <c r="Q185" i="14"/>
  <c r="N185" i="14"/>
  <c r="P185" i="14"/>
  <c r="L185" i="14"/>
  <c r="O185" i="14"/>
  <c r="M185" i="14"/>
  <c r="Q306" i="14"/>
  <c r="L306" i="14"/>
  <c r="O306" i="14"/>
  <c r="N306" i="14"/>
  <c r="P306" i="14"/>
  <c r="M306" i="14"/>
  <c r="M49" i="14"/>
  <c r="P49" i="14"/>
  <c r="L49" i="14"/>
  <c r="Q49" i="14"/>
  <c r="N49" i="14"/>
  <c r="O49" i="14"/>
  <c r="P354" i="14"/>
  <c r="L354" i="14"/>
  <c r="M354" i="14"/>
  <c r="O354" i="14"/>
  <c r="Q354" i="14"/>
  <c r="N354" i="14"/>
  <c r="N236" i="14"/>
  <c r="Q236" i="14"/>
  <c r="P236" i="14"/>
  <c r="M236" i="14"/>
  <c r="L236" i="14"/>
  <c r="O236" i="14"/>
  <c r="P40" i="14"/>
  <c r="N40" i="14"/>
  <c r="M40" i="14"/>
  <c r="L40" i="14"/>
  <c r="O40" i="14"/>
  <c r="Q40" i="14"/>
  <c r="N119" i="14"/>
  <c r="O119" i="14"/>
  <c r="P119" i="14"/>
  <c r="M119" i="14"/>
  <c r="Q119" i="14"/>
  <c r="L119" i="14"/>
  <c r="M157" i="14"/>
  <c r="N157" i="14"/>
  <c r="O157" i="14"/>
  <c r="L157" i="14"/>
  <c r="Q157" i="14"/>
  <c r="P157" i="14"/>
  <c r="L344" i="14"/>
  <c r="P344" i="14"/>
  <c r="O344" i="14"/>
  <c r="Q344" i="14"/>
  <c r="M344" i="14"/>
  <c r="N344" i="14"/>
  <c r="O212" i="14"/>
  <c r="L212" i="14"/>
  <c r="P212" i="14"/>
  <c r="M212" i="14"/>
  <c r="Q212" i="14"/>
  <c r="N212" i="14"/>
  <c r="N326" i="14"/>
  <c r="P326" i="14"/>
  <c r="Q326" i="14"/>
  <c r="L326" i="14"/>
  <c r="M326" i="14"/>
  <c r="O326" i="14"/>
  <c r="Q100" i="14"/>
  <c r="M100" i="14"/>
  <c r="P100" i="14"/>
  <c r="L100" i="14"/>
  <c r="O100" i="14"/>
  <c r="N100" i="14"/>
  <c r="O249" i="14"/>
  <c r="N249" i="14"/>
  <c r="M249" i="14"/>
  <c r="L249" i="14"/>
  <c r="P249" i="14"/>
  <c r="Q249" i="14"/>
  <c r="M195" i="14"/>
  <c r="O195" i="14"/>
  <c r="P195" i="14"/>
  <c r="L195" i="14"/>
  <c r="N195" i="14"/>
  <c r="Q195" i="14"/>
  <c r="Q296" i="14"/>
  <c r="N296" i="14"/>
  <c r="O296" i="14"/>
  <c r="M296" i="14"/>
  <c r="L296" i="14"/>
  <c r="P296" i="14"/>
  <c r="Q139" i="14"/>
  <c r="O139" i="14"/>
  <c r="L139" i="14"/>
  <c r="N139" i="14"/>
  <c r="M139" i="14"/>
  <c r="P139" i="14"/>
  <c r="O265" i="14"/>
  <c r="Q265" i="14"/>
  <c r="M265" i="14"/>
  <c r="P265" i="14"/>
  <c r="N265" i="14"/>
  <c r="L265" i="14"/>
  <c r="L92" i="14"/>
  <c r="N92" i="14"/>
  <c r="P92" i="14"/>
  <c r="M92" i="14"/>
  <c r="O92" i="14"/>
  <c r="Q92" i="14"/>
  <c r="M216" i="14"/>
  <c r="L216" i="14"/>
  <c r="Q216" i="14"/>
  <c r="O216" i="14"/>
  <c r="P216" i="14"/>
  <c r="N216" i="14"/>
  <c r="M51" i="14"/>
  <c r="O51" i="14"/>
  <c r="N51" i="14"/>
  <c r="Q51" i="14"/>
  <c r="P51" i="14"/>
  <c r="L51" i="14"/>
  <c r="O281" i="14"/>
  <c r="Q281" i="14"/>
  <c r="L281" i="14"/>
  <c r="M281" i="14"/>
  <c r="P281" i="14"/>
  <c r="N281" i="14"/>
  <c r="N288" i="14"/>
  <c r="O288" i="14"/>
  <c r="M288" i="14"/>
  <c r="L288" i="14"/>
  <c r="Q288" i="14"/>
  <c r="P288" i="14"/>
  <c r="P175" i="14"/>
  <c r="M175" i="14"/>
  <c r="Q175" i="14"/>
  <c r="N175" i="14"/>
  <c r="O175" i="14"/>
  <c r="L175" i="14"/>
  <c r="N84" i="14"/>
  <c r="M84" i="14"/>
  <c r="L84" i="14"/>
  <c r="Q84" i="14"/>
  <c r="O84" i="14"/>
  <c r="P84" i="14"/>
  <c r="O48" i="14"/>
  <c r="M48" i="14"/>
  <c r="N48" i="14"/>
  <c r="Q48" i="14"/>
  <c r="L48" i="14"/>
  <c r="P48" i="14"/>
  <c r="Q38" i="14"/>
  <c r="O38" i="14"/>
  <c r="N38" i="14"/>
  <c r="P38" i="14"/>
  <c r="M38" i="14"/>
  <c r="L38" i="14"/>
  <c r="L336" i="14"/>
  <c r="O336" i="14"/>
  <c r="P336" i="14"/>
  <c r="N336" i="14"/>
  <c r="M336" i="14"/>
  <c r="Q336" i="14"/>
  <c r="M294" i="14"/>
  <c r="P294" i="14"/>
  <c r="N294" i="14"/>
  <c r="Q294" i="14"/>
  <c r="L294" i="14"/>
  <c r="O294" i="14"/>
  <c r="O292" i="14"/>
  <c r="N292" i="14"/>
  <c r="Q292" i="14"/>
  <c r="P292" i="14"/>
  <c r="M292" i="14"/>
  <c r="L292" i="14"/>
  <c r="Q220" i="14"/>
  <c r="L220" i="14"/>
  <c r="M220" i="14"/>
  <c r="O220" i="14"/>
  <c r="N220" i="14"/>
  <c r="P220" i="14"/>
  <c r="P322" i="14"/>
  <c r="Q322" i="14"/>
  <c r="M322" i="14"/>
  <c r="N322" i="14"/>
  <c r="L322" i="14"/>
  <c r="O322" i="14"/>
  <c r="N34" i="14"/>
  <c r="L34" i="14"/>
  <c r="P34" i="14"/>
  <c r="O34" i="14"/>
  <c r="M34" i="14"/>
  <c r="Q34" i="14"/>
  <c r="Q136" i="14"/>
  <c r="N136" i="14"/>
  <c r="O136" i="14"/>
  <c r="L136" i="14"/>
  <c r="M136" i="14"/>
  <c r="P136" i="14"/>
  <c r="N39" i="14"/>
  <c r="P39" i="14"/>
  <c r="L39" i="14"/>
  <c r="M39" i="14"/>
  <c r="O39" i="14"/>
  <c r="Q39" i="14"/>
  <c r="O56" i="14"/>
  <c r="M56" i="14"/>
  <c r="L56" i="14"/>
  <c r="Q56" i="14"/>
  <c r="P56" i="14"/>
  <c r="N56" i="14"/>
  <c r="M333" i="14"/>
  <c r="O333" i="14"/>
  <c r="L333" i="14"/>
  <c r="Q333" i="14"/>
  <c r="N333" i="14"/>
  <c r="P333" i="14"/>
  <c r="O233" i="14"/>
  <c r="Q233" i="14"/>
  <c r="P233" i="14"/>
  <c r="L233" i="14"/>
  <c r="M233" i="14"/>
  <c r="N233" i="14"/>
  <c r="L250" i="14"/>
  <c r="M250" i="14"/>
  <c r="P250" i="14"/>
  <c r="Q250" i="14"/>
  <c r="N250" i="14"/>
  <c r="O250" i="14"/>
  <c r="M46" i="14"/>
  <c r="P46" i="14"/>
  <c r="N46" i="14"/>
  <c r="Q46" i="14"/>
  <c r="O46" i="14"/>
  <c r="L46" i="14"/>
  <c r="N316" i="14"/>
  <c r="L316" i="14"/>
  <c r="Q316" i="14"/>
  <c r="M316" i="14"/>
  <c r="P316" i="14"/>
  <c r="O316" i="14"/>
  <c r="L174" i="14"/>
  <c r="P174" i="14"/>
  <c r="O174" i="14"/>
  <c r="M174" i="14"/>
  <c r="Q174" i="14"/>
  <c r="N174" i="14"/>
  <c r="P309" i="14"/>
  <c r="N309" i="14"/>
  <c r="Q309" i="14"/>
  <c r="L309" i="14"/>
  <c r="O309" i="14"/>
  <c r="M309" i="14"/>
  <c r="N343" i="14"/>
  <c r="M343" i="14"/>
  <c r="Q343" i="14"/>
  <c r="L343" i="14"/>
  <c r="P343" i="14"/>
  <c r="O343" i="14"/>
  <c r="P69" i="14"/>
  <c r="O69" i="14"/>
  <c r="Q69" i="14"/>
  <c r="L69" i="14"/>
  <c r="M69" i="14"/>
  <c r="N69" i="14"/>
  <c r="Q86" i="14"/>
  <c r="M86" i="14"/>
  <c r="P86" i="14"/>
  <c r="N86" i="14"/>
  <c r="L86" i="14"/>
  <c r="O86" i="14"/>
  <c r="L137" i="14"/>
  <c r="N137" i="14"/>
  <c r="P137" i="14"/>
  <c r="Q137" i="14"/>
  <c r="M137" i="14"/>
  <c r="O137" i="14"/>
  <c r="L79" i="14"/>
  <c r="M79" i="14"/>
  <c r="O79" i="14"/>
  <c r="Q79" i="14"/>
  <c r="N79" i="14"/>
  <c r="P79" i="14"/>
  <c r="M5" i="14"/>
  <c r="P5" i="14"/>
  <c r="O5" i="14"/>
  <c r="N5" i="14"/>
  <c r="Q5" i="14"/>
  <c r="L5" i="14"/>
  <c r="M232" i="14"/>
  <c r="P232" i="14"/>
  <c r="Q232" i="14"/>
  <c r="O232" i="14"/>
  <c r="L232" i="14"/>
  <c r="N232" i="14"/>
  <c r="M338" i="14"/>
  <c r="L338" i="14"/>
  <c r="Q338" i="14"/>
  <c r="O338" i="14"/>
  <c r="N338" i="14"/>
  <c r="P338" i="14"/>
  <c r="Q172" i="14"/>
  <c r="N172" i="14"/>
  <c r="M172" i="14"/>
  <c r="L172" i="14"/>
  <c r="O172" i="14"/>
  <c r="P172" i="14"/>
  <c r="P71" i="14"/>
  <c r="L71" i="14"/>
  <c r="N71" i="14"/>
  <c r="Q71" i="14"/>
  <c r="O71" i="14"/>
  <c r="M71" i="14"/>
  <c r="M14" i="14"/>
  <c r="Q14" i="14"/>
  <c r="P14" i="14"/>
  <c r="L14" i="14"/>
  <c r="O14" i="14"/>
  <c r="N14" i="14"/>
  <c r="M11" i="14"/>
  <c r="O11" i="14"/>
  <c r="L11" i="14"/>
  <c r="N11" i="14"/>
  <c r="P11" i="14"/>
  <c r="Q11" i="14"/>
  <c r="M321" i="14"/>
  <c r="L321" i="14"/>
  <c r="N321" i="14"/>
  <c r="O321" i="14"/>
  <c r="Q321" i="14"/>
  <c r="P321" i="14"/>
  <c r="N243" i="14"/>
  <c r="P243" i="14"/>
  <c r="O243" i="14"/>
  <c r="Q243" i="14"/>
  <c r="L243" i="14"/>
  <c r="M243" i="14"/>
  <c r="Q224" i="14"/>
  <c r="N224" i="14"/>
  <c r="P224" i="14"/>
  <c r="O224" i="14"/>
  <c r="M224" i="14"/>
  <c r="L224" i="14"/>
  <c r="N89" i="14"/>
  <c r="P89" i="14"/>
  <c r="Q89" i="14"/>
  <c r="L89" i="14"/>
  <c r="M89" i="14"/>
  <c r="O89" i="14"/>
  <c r="M181" i="14"/>
  <c r="L181" i="14"/>
  <c r="Q181" i="14"/>
  <c r="O181" i="14"/>
  <c r="N181" i="14"/>
  <c r="P181" i="14"/>
  <c r="M301" i="14"/>
  <c r="N301" i="14"/>
  <c r="O301" i="14"/>
  <c r="Q301" i="14"/>
  <c r="L301" i="14"/>
  <c r="P301" i="14"/>
  <c r="O131" i="14"/>
  <c r="L131" i="14"/>
  <c r="N131" i="14"/>
  <c r="M131" i="14"/>
  <c r="P131" i="14"/>
  <c r="Q131" i="14"/>
  <c r="Q95" i="14"/>
  <c r="M95" i="14"/>
  <c r="L95" i="14"/>
  <c r="N95" i="14"/>
  <c r="P95" i="14"/>
  <c r="O95" i="14"/>
  <c r="L254" i="14"/>
  <c r="N254" i="14"/>
  <c r="M254" i="14"/>
  <c r="O254" i="14"/>
  <c r="Q254" i="14"/>
  <c r="P254" i="14"/>
  <c r="L2" i="14"/>
  <c r="N2" i="14"/>
  <c r="P2" i="14"/>
  <c r="Q2" i="14"/>
  <c r="O2" i="14"/>
  <c r="S359" i="14"/>
  <c r="M2" i="14"/>
  <c r="L272" i="14"/>
  <c r="M272" i="14"/>
  <c r="P272" i="14"/>
  <c r="Q272" i="14"/>
  <c r="N272" i="14"/>
  <c r="O272" i="14"/>
</calcChain>
</file>

<file path=xl/sharedStrings.xml><?xml version="1.0" encoding="utf-8"?>
<sst xmlns="http://schemas.openxmlformats.org/spreadsheetml/2006/main" count="732" uniqueCount="732">
  <si>
    <t>0301</t>
  </si>
  <si>
    <t>Etnedal</t>
  </si>
  <si>
    <t>1101</t>
  </si>
  <si>
    <t>1103</t>
  </si>
  <si>
    <t>1106</t>
  </si>
  <si>
    <t>1111</t>
  </si>
  <si>
    <t>1112</t>
  </si>
  <si>
    <t>1114</t>
  </si>
  <si>
    <t>1119</t>
  </si>
  <si>
    <t>1120</t>
  </si>
  <si>
    <t>1121</t>
  </si>
  <si>
    <t>1122</t>
  </si>
  <si>
    <t>1124</t>
  </si>
  <si>
    <t>1127</t>
  </si>
  <si>
    <t>1130</t>
  </si>
  <si>
    <t>1133</t>
  </si>
  <si>
    <t>1134</t>
  </si>
  <si>
    <t>1135</t>
  </si>
  <si>
    <t>1144</t>
  </si>
  <si>
    <t>1145</t>
  </si>
  <si>
    <t>1146</t>
  </si>
  <si>
    <t>1149</t>
  </si>
  <si>
    <t>1151</t>
  </si>
  <si>
    <t>1160</t>
  </si>
  <si>
    <t>Vindafjord</t>
  </si>
  <si>
    <t>1505</t>
  </si>
  <si>
    <t>1511</t>
  </si>
  <si>
    <t>1514</t>
  </si>
  <si>
    <t>1515</t>
  </si>
  <si>
    <t>1516</t>
  </si>
  <si>
    <t>1517</t>
  </si>
  <si>
    <t>1520</t>
  </si>
  <si>
    <t>1525</t>
  </si>
  <si>
    <t>1528</t>
  </si>
  <si>
    <t>1531</t>
  </si>
  <si>
    <t>1532</t>
  </si>
  <si>
    <t>1535</t>
  </si>
  <si>
    <t>1539</t>
  </si>
  <si>
    <t>1547</t>
  </si>
  <si>
    <t>1554</t>
  </si>
  <si>
    <t>1557</t>
  </si>
  <si>
    <t>1560</t>
  </si>
  <si>
    <t>1563</t>
  </si>
  <si>
    <t>1566</t>
  </si>
  <si>
    <t>1573</t>
  </si>
  <si>
    <t>1576</t>
  </si>
  <si>
    <t>1804</t>
  </si>
  <si>
    <t>1811</t>
  </si>
  <si>
    <t>1812</t>
  </si>
  <si>
    <t>1813</t>
  </si>
  <si>
    <t>1815</t>
  </si>
  <si>
    <t>1816</t>
  </si>
  <si>
    <t>1818</t>
  </si>
  <si>
    <t>1820</t>
  </si>
  <si>
    <t>1822</t>
  </si>
  <si>
    <t>1824</t>
  </si>
  <si>
    <t>1825</t>
  </si>
  <si>
    <t>1826</t>
  </si>
  <si>
    <t>1827</t>
  </si>
  <si>
    <t>1828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</si>
  <si>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</si>
  <si>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</si>
  <si>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</si>
  <si>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</si>
  <si>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</si>
  <si>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</si>
  <si>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</si>
  <si>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</si>
  <si>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</si>
  <si>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</si>
  <si>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1845</t>
  </si>
  <si>
    <t>1848</t>
  </si>
  <si>
    <t>1851</t>
  </si>
  <si>
    <t>1853</t>
  </si>
  <si>
    <t>1856</t>
  </si>
  <si>
    <t>1857</t>
  </si>
  <si>
    <t>1859</t>
  </si>
  <si>
    <t>1860</t>
  </si>
  <si>
    <t>1865</t>
  </si>
  <si>
    <t>1866</t>
  </si>
  <si>
    <t>1867</t>
  </si>
  <si>
    <t>1868</t>
  </si>
  <si>
    <t>1870</t>
  </si>
  <si>
    <t>1871</t>
  </si>
  <si>
    <t>1874</t>
  </si>
  <si>
    <t>Sør-Varanger</t>
  </si>
  <si>
    <t>Jordbruksareal</t>
  </si>
  <si>
    <t>Bebygd</t>
  </si>
  <si>
    <t>J+B</t>
  </si>
  <si>
    <t>10% av øk</t>
  </si>
  <si>
    <t>Kartleggingsareal</t>
  </si>
  <si>
    <t>S (11%)</t>
  </si>
  <si>
    <t>V (3%)</t>
  </si>
  <si>
    <t>E (3%)</t>
  </si>
  <si>
    <t>K (20%)</t>
  </si>
  <si>
    <t>T (3%)</t>
  </si>
  <si>
    <t>ØK-areal</t>
  </si>
  <si>
    <t>Totalt</t>
  </si>
  <si>
    <t>L (60%)</t>
  </si>
  <si>
    <t>Fylke</t>
  </si>
  <si>
    <t>Kommune nummer</t>
  </si>
  <si>
    <t>Kommune navn</t>
  </si>
  <si>
    <t>Horten</t>
  </si>
  <si>
    <t>Færder</t>
  </si>
  <si>
    <t>5001</t>
  </si>
  <si>
    <t>5014</t>
  </si>
  <si>
    <t>5020</t>
  </si>
  <si>
    <t>5021</t>
  </si>
  <si>
    <t>5022</t>
  </si>
  <si>
    <t>5025</t>
  </si>
  <si>
    <t>5026</t>
  </si>
  <si>
    <t>5027</t>
  </si>
  <si>
    <t>5028</t>
  </si>
  <si>
    <t>5029</t>
  </si>
  <si>
    <t>5031</t>
  </si>
  <si>
    <t>5032</t>
  </si>
  <si>
    <t>5033</t>
  </si>
  <si>
    <t>5034</t>
  </si>
  <si>
    <t>5035</t>
  </si>
  <si>
    <t>5036</t>
  </si>
  <si>
    <t>5037</t>
  </si>
  <si>
    <t>5038</t>
  </si>
  <si>
    <t>5042</t>
  </si>
  <si>
    <t>5043</t>
  </si>
  <si>
    <t>5044</t>
  </si>
  <si>
    <t>5045</t>
  </si>
  <si>
    <t>5046</t>
  </si>
  <si>
    <t>5047</t>
  </si>
  <si>
    <t>5049</t>
  </si>
  <si>
    <t>5053</t>
  </si>
  <si>
    <t>5054</t>
  </si>
  <si>
    <t>Indre Fosen</t>
  </si>
  <si>
    <t>Totalt før makspris</t>
  </si>
  <si>
    <t>Oslo kommune</t>
  </si>
  <si>
    <t>Eigersund</t>
  </si>
  <si>
    <t>Stavanger</t>
  </si>
  <si>
    <t>Haugesund</t>
  </si>
  <si>
    <t>1108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</si>
  <si>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</si>
  <si>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</si>
  <si>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</si>
  <si>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</si>
  <si>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</si>
  <si>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</si>
  <si>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</si>
  <si>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</si>
  <si>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</si>
  <si>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</si>
  <si>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</si>
  <si>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</si>
  <si>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</si>
  <si>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</si>
  <si>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</si>
  <si>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</si>
  <si>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</si>
  <si>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</si>
  <si>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</si>
  <si>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Kristiansund</t>
  </si>
  <si>
    <t>1506</t>
  </si>
  <si>
    <t>Molde</t>
  </si>
  <si>
    <t>1507</t>
  </si>
  <si>
    <t>Ålesund</t>
  </si>
  <si>
    <t>Vanylven</t>
  </si>
  <si>
    <t>Sande</t>
  </si>
  <si>
    <t>Herøy (M. og R.)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</si>
  <si>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</si>
  <si>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</si>
  <si>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</si>
  <si>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</si>
  <si>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</si>
  <si>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</si>
  <si>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</si>
  <si>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</si>
  <si>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</si>
  <si>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</si>
  <si>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</si>
  <si>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</si>
  <si>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</si>
  <si>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</si>
  <si>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</si>
  <si>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</si>
  <si>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</si>
  <si>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1577</t>
  </si>
  <si>
    <t>Volda</t>
  </si>
  <si>
    <t>1578</t>
  </si>
  <si>
    <t>Fjord</t>
  </si>
  <si>
    <t>1579</t>
  </si>
  <si>
    <t>Hustadvika</t>
  </si>
  <si>
    <t>Bodø</t>
  </si>
  <si>
    <t>1806</t>
  </si>
  <si>
    <t>Narvik</t>
  </si>
  <si>
    <t>Bindal</t>
  </si>
  <si>
    <t>Sømna</t>
  </si>
  <si>
    <t>Brønnøy</t>
  </si>
  <si>
    <t>Vega</t>
  </si>
  <si>
    <t>Vevelstad</t>
  </si>
  <si>
    <t>Herøy (Nordl.)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</si>
  <si>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</si>
  <si>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</si>
  <si>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</si>
  <si>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</si>
  <si>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</si>
  <si>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</si>
  <si>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</si>
  <si>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</si>
  <si>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</si>
  <si>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</si>
  <si>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</si>
  <si>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</si>
  <si>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</si>
  <si>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</si>
  <si>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</si>
  <si>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</si>
  <si>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Fauske-Fuossko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</si>
  <si>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</si>
  <si>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</si>
  <si>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</si>
  <si>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</si>
  <si>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</si>
  <si>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</si>
  <si>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</si>
  <si>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</si>
  <si>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</si>
  <si>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</si>
  <si>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</si>
  <si>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</si>
  <si>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</si>
  <si>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</si>
  <si>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</si>
  <si>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1875</t>
  </si>
  <si>
    <t>Hamarøy</t>
  </si>
  <si>
    <t>3001</t>
  </si>
  <si>
    <t>Halden</t>
  </si>
  <si>
    <t>3002</t>
  </si>
  <si>
    <t>Moss</t>
  </si>
  <si>
    <t>3003</t>
  </si>
  <si>
    <t>Sarpsborg</t>
  </si>
  <si>
    <t>3004</t>
  </si>
  <si>
    <t>Fredrikstad</t>
  </si>
  <si>
    <t>3005</t>
  </si>
  <si>
    <t>Drammen</t>
  </si>
  <si>
    <t>3006</t>
  </si>
  <si>
    <t>Kongsberg</t>
  </si>
  <si>
    <t>3007</t>
  </si>
  <si>
    <t>Ringerike</t>
  </si>
  <si>
    <t>3011</t>
  </si>
  <si>
    <t>Hvaler</t>
  </si>
  <si>
    <t>3012</t>
  </si>
  <si>
    <t>Aremark</t>
  </si>
  <si>
    <t>3013</t>
  </si>
  <si>
    <t>Marker</t>
  </si>
  <si>
    <t>3014</t>
  </si>
  <si>
    <t>Indre Østfold</t>
  </si>
  <si>
    <t>3015</t>
  </si>
  <si>
    <t>Skiptvet</t>
  </si>
  <si>
    <t>3016</t>
  </si>
  <si>
    <t>Rakkestad</t>
  </si>
  <si>
    <t>3017</t>
  </si>
  <si>
    <t>Råde</t>
  </si>
  <si>
    <t>3018</t>
  </si>
  <si>
    <t>Våler (Østf.)</t>
  </si>
  <si>
    <t>3019</t>
  </si>
  <si>
    <t>Vestby</t>
  </si>
  <si>
    <t>3020</t>
  </si>
  <si>
    <t>Nordre Follo</t>
  </si>
  <si>
    <t>3021</t>
  </si>
  <si>
    <t>Ås</t>
  </si>
  <si>
    <t>3022</t>
  </si>
  <si>
    <t>Frogn</t>
  </si>
  <si>
    <t>3023</t>
  </si>
  <si>
    <t>Nesodden</t>
  </si>
  <si>
    <t>3024</t>
  </si>
  <si>
    <t>Bærum</t>
  </si>
  <si>
    <t>3025</t>
  </si>
  <si>
    <t>Asker</t>
  </si>
  <si>
    <t>3026</t>
  </si>
  <si>
    <t>Aurskog-Høland</t>
  </si>
  <si>
    <t>3027</t>
  </si>
  <si>
    <t>Rælingen</t>
  </si>
  <si>
    <t>3028</t>
  </si>
  <si>
    <t>Enebakk</t>
  </si>
  <si>
    <t>3029</t>
  </si>
  <si>
    <t>Lørenskog</t>
  </si>
  <si>
    <t>3030</t>
  </si>
  <si>
    <t>Lillestrøm</t>
  </si>
  <si>
    <t>3031</t>
  </si>
  <si>
    <t>Nittedal</t>
  </si>
  <si>
    <t>3032</t>
  </si>
  <si>
    <t>Gjerdrum</t>
  </si>
  <si>
    <t>3033</t>
  </si>
  <si>
    <t>Ullensaker</t>
  </si>
  <si>
    <t>3034</t>
  </si>
  <si>
    <t>Nes (Ak.)</t>
  </si>
  <si>
    <t>3035</t>
  </si>
  <si>
    <t>Eidsvoll</t>
  </si>
  <si>
    <t>3036</t>
  </si>
  <si>
    <t>Nannestad</t>
  </si>
  <si>
    <t>3037</t>
  </si>
  <si>
    <t>Hurdal</t>
  </si>
  <si>
    <t>3038</t>
  </si>
  <si>
    <t>Hole</t>
  </si>
  <si>
    <t>3039</t>
  </si>
  <si>
    <t>Flå</t>
  </si>
  <si>
    <t>3040</t>
  </si>
  <si>
    <t>Nes (Busk.)</t>
  </si>
  <si>
    <t>3041</t>
  </si>
  <si>
    <t>Gol</t>
  </si>
  <si>
    <t>3042</t>
  </si>
  <si>
    <t>Hemsedal</t>
  </si>
  <si>
    <t>3043</t>
  </si>
  <si>
    <t>Ål</t>
  </si>
  <si>
    <t>3044</t>
  </si>
  <si>
    <t>Hol</t>
  </si>
  <si>
    <t>3045</t>
  </si>
  <si>
    <t>Sigdal</t>
  </si>
  <si>
    <t>3046</t>
  </si>
  <si>
    <t>Krødsherad</t>
  </si>
  <si>
    <t>3047</t>
  </si>
  <si>
    <t>Modum</t>
  </si>
  <si>
    <t>3048</t>
  </si>
  <si>
    <t>Øvre Eiker</t>
  </si>
  <si>
    <t>3049</t>
  </si>
  <si>
    <t>Lier</t>
  </si>
  <si>
    <t>3050</t>
  </si>
  <si>
    <t>Flesberg</t>
  </si>
  <si>
    <t>3051</t>
  </si>
  <si>
    <t>Rollag</t>
  </si>
  <si>
    <t>3052</t>
  </si>
  <si>
    <t>Nore og Uvdal</t>
  </si>
  <si>
    <t>3053</t>
  </si>
  <si>
    <t>Jevnaker</t>
  </si>
  <si>
    <t>3054</t>
  </si>
  <si>
    <t>Lunner</t>
  </si>
  <si>
    <t>3401</t>
  </si>
  <si>
    <t>Kongsvinger</t>
  </si>
  <si>
    <t>3403</t>
  </si>
  <si>
    <t>Hamar</t>
  </si>
  <si>
    <t>3405</t>
  </si>
  <si>
    <t>Lillehammer</t>
  </si>
  <si>
    <t>3407</t>
  </si>
  <si>
    <t>Gjøvik</t>
  </si>
  <si>
    <t>3411</t>
  </si>
  <si>
    <t>Ringsaker</t>
  </si>
  <si>
    <t>3412</t>
  </si>
  <si>
    <t>Løten</t>
  </si>
  <si>
    <t>3413</t>
  </si>
  <si>
    <t>Stange</t>
  </si>
  <si>
    <t>3414</t>
  </si>
  <si>
    <t>Nord-Odal</t>
  </si>
  <si>
    <t>3415</t>
  </si>
  <si>
    <t>Sør-Odal</t>
  </si>
  <si>
    <t>3416</t>
  </si>
  <si>
    <t>Eidskog</t>
  </si>
  <si>
    <t>3417</t>
  </si>
  <si>
    <t>Grue</t>
  </si>
  <si>
    <t>3418</t>
  </si>
  <si>
    <t>Åsnes</t>
  </si>
  <si>
    <t>3419</t>
  </si>
  <si>
    <t>Våler (Hedm.)</t>
  </si>
  <si>
    <t>3420</t>
  </si>
  <si>
    <t>Elverum</t>
  </si>
  <si>
    <t>3421</t>
  </si>
  <si>
    <t>Trysil</t>
  </si>
  <si>
    <t>3422</t>
  </si>
  <si>
    <t>Åmot</t>
  </si>
  <si>
    <t>3423</t>
  </si>
  <si>
    <t>Stor-Elvdal</t>
  </si>
  <si>
    <t>3424</t>
  </si>
  <si>
    <t>Rendalen</t>
  </si>
  <si>
    <t>3425</t>
  </si>
  <si>
    <t>Engerdal</t>
  </si>
  <si>
    <t>3426</t>
  </si>
  <si>
    <t>Tolga</t>
  </si>
  <si>
    <t>3427</t>
  </si>
  <si>
    <t>Tynset</t>
  </si>
  <si>
    <t>3428</t>
  </si>
  <si>
    <t>Alvdal</t>
  </si>
  <si>
    <t>3429</t>
  </si>
  <si>
    <t>Folldal</t>
  </si>
  <si>
    <t>3430</t>
  </si>
  <si>
    <t>Os</t>
  </si>
  <si>
    <t>3431</t>
  </si>
  <si>
    <t>Dovre</t>
  </si>
  <si>
    <t>3432</t>
  </si>
  <si>
    <t>Lesja</t>
  </si>
  <si>
    <t>3433</t>
  </si>
  <si>
    <t>Skjåk</t>
  </si>
  <si>
    <t>3434</t>
  </si>
  <si>
    <t>Lom</t>
  </si>
  <si>
    <t>3435</t>
  </si>
  <si>
    <t>Vågå</t>
  </si>
  <si>
    <t>3436</t>
  </si>
  <si>
    <t>Nord-Fron</t>
  </si>
  <si>
    <t>3437</t>
  </si>
  <si>
    <t>Sel</t>
  </si>
  <si>
    <t>3438</t>
  </si>
  <si>
    <t>Sør-Fron</t>
  </si>
  <si>
    <t>3439</t>
  </si>
  <si>
    <t>Ringebu</t>
  </si>
  <si>
    <t>3440</t>
  </si>
  <si>
    <t>Øyer</t>
  </si>
  <si>
    <t>3441</t>
  </si>
  <si>
    <t>Gausdal</t>
  </si>
  <si>
    <t>3442</t>
  </si>
  <si>
    <t>Østre Toten</t>
  </si>
  <si>
    <t>3443</t>
  </si>
  <si>
    <t>Vestre Toten</t>
  </si>
  <si>
    <t>3446</t>
  </si>
  <si>
    <t>Gran</t>
  </si>
  <si>
    <t>3447</t>
  </si>
  <si>
    <t>Søndre Land</t>
  </si>
  <si>
    <t>3448</t>
  </si>
  <si>
    <t>Nordre Land</t>
  </si>
  <si>
    <t>3449</t>
  </si>
  <si>
    <t>Sør-Aurdal</t>
  </si>
  <si>
    <t>3450</t>
  </si>
  <si>
    <t>3451</t>
  </si>
  <si>
    <t>Nord-Aurdal</t>
  </si>
  <si>
    <t>3452</t>
  </si>
  <si>
    <t>Vestre Slidre</t>
  </si>
  <si>
    <t>3453</t>
  </si>
  <si>
    <t>Øystre Slidre</t>
  </si>
  <si>
    <t>3454</t>
  </si>
  <si>
    <t>Vang</t>
  </si>
  <si>
    <t>3801</t>
  </si>
  <si>
    <t>3802</t>
  </si>
  <si>
    <t>Holmestrand</t>
  </si>
  <si>
    <t>3803</t>
  </si>
  <si>
    <t>Tønsberg</t>
  </si>
  <si>
    <t>3804</t>
  </si>
  <si>
    <t>Sandefjord</t>
  </si>
  <si>
    <t>3805</t>
  </si>
  <si>
    <t>Larvik</t>
  </si>
  <si>
    <t>3806</t>
  </si>
  <si>
    <t>Porsgrunn</t>
  </si>
  <si>
    <t>3807</t>
  </si>
  <si>
    <t>Skien</t>
  </si>
  <si>
    <t>3808</t>
  </si>
  <si>
    <t>Notodden</t>
  </si>
  <si>
    <t>3811</t>
  </si>
  <si>
    <t>3812</t>
  </si>
  <si>
    <t>Siljan</t>
  </si>
  <si>
    <t>3813</t>
  </si>
  <si>
    <t>Bamble</t>
  </si>
  <si>
    <t>3814</t>
  </si>
  <si>
    <t>Kragerø</t>
  </si>
  <si>
    <t>3815</t>
  </si>
  <si>
    <t>Drangedal</t>
  </si>
  <si>
    <t>3816</t>
  </si>
  <si>
    <t>Nome</t>
  </si>
  <si>
    <t>3817</t>
  </si>
  <si>
    <t>Midt-Telemark</t>
  </si>
  <si>
    <t>3818</t>
  </si>
  <si>
    <t>Tinn</t>
  </si>
  <si>
    <t>3819</t>
  </si>
  <si>
    <t>Hjartdal</t>
  </si>
  <si>
    <t>3820</t>
  </si>
  <si>
    <t>Seljord</t>
  </si>
  <si>
    <t>3821</t>
  </si>
  <si>
    <t>Kviteseid</t>
  </si>
  <si>
    <t>3822</t>
  </si>
  <si>
    <t>Nissedal</t>
  </si>
  <si>
    <t>3823</t>
  </si>
  <si>
    <t>Fyresdal</t>
  </si>
  <si>
    <t>3824</t>
  </si>
  <si>
    <t>Tokke</t>
  </si>
  <si>
    <t>3825</t>
  </si>
  <si>
    <t>Vinje</t>
  </si>
  <si>
    <t>4201</t>
  </si>
  <si>
    <t>Risør</t>
  </si>
  <si>
    <t>4202</t>
  </si>
  <si>
    <t>Grimstad</t>
  </si>
  <si>
    <t>4203</t>
  </si>
  <si>
    <t>Arendal</t>
  </si>
  <si>
    <t>4204</t>
  </si>
  <si>
    <t>Kristiansand</t>
  </si>
  <si>
    <t>4205</t>
  </si>
  <si>
    <t>Lindesnes</t>
  </si>
  <si>
    <t>4206</t>
  </si>
  <si>
    <t>Farsund</t>
  </si>
  <si>
    <t>4207</t>
  </si>
  <si>
    <t>Flekkefjord</t>
  </si>
  <si>
    <t>4211</t>
  </si>
  <si>
    <t>Gjerstad</t>
  </si>
  <si>
    <t>4212</t>
  </si>
  <si>
    <t>Vegårshei</t>
  </si>
  <si>
    <t>4213</t>
  </si>
  <si>
    <t>Tvedestrand</t>
  </si>
  <si>
    <t>4214</t>
  </si>
  <si>
    <t>Froland</t>
  </si>
  <si>
    <t>4215</t>
  </si>
  <si>
    <t>Lillesand</t>
  </si>
  <si>
    <t>4216</t>
  </si>
  <si>
    <t>Birkenes</t>
  </si>
  <si>
    <t>4217</t>
  </si>
  <si>
    <t>Åmli</t>
  </si>
  <si>
    <t>4218</t>
  </si>
  <si>
    <t>Iveland</t>
  </si>
  <si>
    <t>4219</t>
  </si>
  <si>
    <t>Evje og Hornnes</t>
  </si>
  <si>
    <t>4220</t>
  </si>
  <si>
    <t>Bygland</t>
  </si>
  <si>
    <t>4221</t>
  </si>
  <si>
    <t>Valle</t>
  </si>
  <si>
    <t>4222</t>
  </si>
  <si>
    <t>Bykle</t>
  </si>
  <si>
    <t>4223</t>
  </si>
  <si>
    <t>Vennesla</t>
  </si>
  <si>
    <t>4224</t>
  </si>
  <si>
    <t>Åseral</t>
  </si>
  <si>
    <t>4225</t>
  </si>
  <si>
    <t>Lyngdal</t>
  </si>
  <si>
    <t>4226</t>
  </si>
  <si>
    <t>Hægebostad</t>
  </si>
  <si>
    <t>4227</t>
  </si>
  <si>
    <t>Kvinesdal</t>
  </si>
  <si>
    <t>4228</t>
  </si>
  <si>
    <t>Sirdal</t>
  </si>
  <si>
    <t>4601</t>
  </si>
  <si>
    <t>Bergen</t>
  </si>
  <si>
    <t>4602</t>
  </si>
  <si>
    <t>Kinn</t>
  </si>
  <si>
    <t>4611</t>
  </si>
  <si>
    <t>Etne</t>
  </si>
  <si>
    <t>4612</t>
  </si>
  <si>
    <t>Sveio</t>
  </si>
  <si>
    <t>4613</t>
  </si>
  <si>
    <t>Bømlo</t>
  </si>
  <si>
    <t>4614</t>
  </si>
  <si>
    <t>Stord</t>
  </si>
  <si>
    <t>4615</t>
  </si>
  <si>
    <t>Fitjar</t>
  </si>
  <si>
    <t>4616</t>
  </si>
  <si>
    <t>Tysnes</t>
  </si>
  <si>
    <t>4617</t>
  </si>
  <si>
    <t>Kvinnherad</t>
  </si>
  <si>
    <t>4618</t>
  </si>
  <si>
    <t>Ullensvang</t>
  </si>
  <si>
    <t>4619</t>
  </si>
  <si>
    <t>Eidfjord</t>
  </si>
  <si>
    <t>4620</t>
  </si>
  <si>
    <t>Ulvik</t>
  </si>
  <si>
    <t>4621</t>
  </si>
  <si>
    <t>Voss</t>
  </si>
  <si>
    <t>4622</t>
  </si>
  <si>
    <t>Kvam</t>
  </si>
  <si>
    <t>4623</t>
  </si>
  <si>
    <t>Samnanger</t>
  </si>
  <si>
    <t>4624</t>
  </si>
  <si>
    <t>Bjørnafjorden</t>
  </si>
  <si>
    <t>4625</t>
  </si>
  <si>
    <t>Austevoll</t>
  </si>
  <si>
    <t>4626</t>
  </si>
  <si>
    <t>Øygarden</t>
  </si>
  <si>
    <t>4627</t>
  </si>
  <si>
    <t>Askøy</t>
  </si>
  <si>
    <t>4628</t>
  </si>
  <si>
    <t>Vaksdal</t>
  </si>
  <si>
    <t>4629</t>
  </si>
  <si>
    <t>Modalen</t>
  </si>
  <si>
    <t>4630</t>
  </si>
  <si>
    <t>Osterøy</t>
  </si>
  <si>
    <t>4631</t>
  </si>
  <si>
    <t>Alver</t>
  </si>
  <si>
    <t>4632</t>
  </si>
  <si>
    <t>Austrheim</t>
  </si>
  <si>
    <t>4633</t>
  </si>
  <si>
    <t>Fedje</t>
  </si>
  <si>
    <t>4634</t>
  </si>
  <si>
    <t>Masfjorden</t>
  </si>
  <si>
    <t>4635</t>
  </si>
  <si>
    <t>Gulen</t>
  </si>
  <si>
    <t>4636</t>
  </si>
  <si>
    <t>Solund</t>
  </si>
  <si>
    <t>4637</t>
  </si>
  <si>
    <t>Hyllestad</t>
  </si>
  <si>
    <t>4638</t>
  </si>
  <si>
    <t>Høyanger</t>
  </si>
  <si>
    <t>4639</t>
  </si>
  <si>
    <t>Vik</t>
  </si>
  <si>
    <t>4640</t>
  </si>
  <si>
    <t>Sogndal</t>
  </si>
  <si>
    <t>4641</t>
  </si>
  <si>
    <t>Aurland</t>
  </si>
  <si>
    <t>4642</t>
  </si>
  <si>
    <t>Lærdal</t>
  </si>
  <si>
    <t>4643</t>
  </si>
  <si>
    <t>Årdal</t>
  </si>
  <si>
    <t>4644</t>
  </si>
  <si>
    <t>Luster</t>
  </si>
  <si>
    <t>4645</t>
  </si>
  <si>
    <t>Askvoll</t>
  </si>
  <si>
    <t>4646</t>
  </si>
  <si>
    <t>Fjaler</t>
  </si>
  <si>
    <t>4647</t>
  </si>
  <si>
    <t>Sunnfjord</t>
  </si>
  <si>
    <t>4648</t>
  </si>
  <si>
    <t>Bremanger</t>
  </si>
  <si>
    <t>4649</t>
  </si>
  <si>
    <t>Stad</t>
  </si>
  <si>
    <t>4650</t>
  </si>
  <si>
    <t>Gloppen</t>
  </si>
  <si>
    <t>4651</t>
  </si>
  <si>
    <t>Stryn</t>
  </si>
  <si>
    <t>Trondheim</t>
  </si>
  <si>
    <t>5006</t>
  </si>
  <si>
    <t>Steinkjer</t>
  </si>
  <si>
    <t>5007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</si>
  <si>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</si>
  <si>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</si>
  <si>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</si>
  <si>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</si>
  <si>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</si>
  <si>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</si>
  <si>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</si>
  <si>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</si>
  <si>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</si>
  <si>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</si>
  <si>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</si>
  <si>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</si>
  <si>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</si>
  <si>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</si>
  <si>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</si>
  <si>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</si>
  <si>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</si>
  <si>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</si>
  <si>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5041</t>
  </si>
  <si>
    <t>Snåase-Snåsa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</si>
  <si>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</si>
  <si>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</si>
  <si>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</si>
  <si>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</si>
  <si>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</si>
  <si>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</si>
  <si>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</si>
  <si>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5052</t>
  </si>
  <si>
    <t>Leka</t>
  </si>
  <si>
    <t>Inderøy</t>
  </si>
  <si>
    <t>5055</t>
  </si>
  <si>
    <t>Heim</t>
  </si>
  <si>
    <t>5056</t>
  </si>
  <si>
    <t>Hitra</t>
  </si>
  <si>
    <t>5057</t>
  </si>
  <si>
    <t>Ørland</t>
  </si>
  <si>
    <t>5058</t>
  </si>
  <si>
    <t>Åfjord</t>
  </si>
  <si>
    <t>5059</t>
  </si>
  <si>
    <t>Orkland</t>
  </si>
  <si>
    <t>5060</t>
  </si>
  <si>
    <t>Nærøysund</t>
  </si>
  <si>
    <t>5061</t>
  </si>
  <si>
    <t>Rindal</t>
  </si>
  <si>
    <t>5401</t>
  </si>
  <si>
    <t>Tromsø</t>
  </si>
  <si>
    <t>5402</t>
  </si>
  <si>
    <t>Harstad - Hárstták</t>
  </si>
  <si>
    <t>5403</t>
  </si>
  <si>
    <t>Alta</t>
  </si>
  <si>
    <t>5404</t>
  </si>
  <si>
    <t>Vardø</t>
  </si>
  <si>
    <t>5405</t>
  </si>
  <si>
    <t>Vadsø</t>
  </si>
  <si>
    <t>5406</t>
  </si>
  <si>
    <t>Hammerfest</t>
  </si>
  <si>
    <t>5411</t>
  </si>
  <si>
    <t>Kvæfjord</t>
  </si>
  <si>
    <t>5412</t>
  </si>
  <si>
    <t>Tjeldsund</t>
  </si>
  <si>
    <t>5413</t>
  </si>
  <si>
    <t>Ibestad</t>
  </si>
  <si>
    <t>5414</t>
  </si>
  <si>
    <t>Gratangen</t>
  </si>
  <si>
    <t>5415</t>
  </si>
  <si>
    <t>Loabák - Lavangen</t>
  </si>
  <si>
    <t>5416</t>
  </si>
  <si>
    <t>Bardu</t>
  </si>
  <si>
    <t>5417</t>
  </si>
  <si>
    <t>Salangen</t>
  </si>
  <si>
    <t>5418</t>
  </si>
  <si>
    <t>Målselv</t>
  </si>
  <si>
    <t>5419</t>
  </si>
  <si>
    <t>Sørreisa</t>
  </si>
  <si>
    <t>5420</t>
  </si>
  <si>
    <t>Dyrøy</t>
  </si>
  <si>
    <t>5421</t>
  </si>
  <si>
    <t>Senja</t>
  </si>
  <si>
    <t>5422</t>
  </si>
  <si>
    <t>Balsfjord</t>
  </si>
  <si>
    <t>5423</t>
  </si>
  <si>
    <t>Karlsøy</t>
  </si>
  <si>
    <t>5424</t>
  </si>
  <si>
    <t>Lyngen</t>
  </si>
  <si>
    <t>5425</t>
  </si>
  <si>
    <t>Storfjord-Omasvuotna-Omasvuono</t>
  </si>
  <si>
    <t>5426</t>
  </si>
  <si>
    <t>Gáivuotna-Kåfjord-Kaivuono</t>
  </si>
  <si>
    <t>5427</t>
  </si>
  <si>
    <t>Skjervøy</t>
  </si>
  <si>
    <t>5428</t>
  </si>
  <si>
    <t>Nordreisa</t>
  </si>
  <si>
    <t>5429</t>
  </si>
  <si>
    <t>Kvænangen</t>
  </si>
  <si>
    <t>5430</t>
  </si>
  <si>
    <t>Guovdageaidnu-Kautokeino</t>
  </si>
  <si>
    <t>5432</t>
  </si>
  <si>
    <t>Loppa</t>
  </si>
  <si>
    <t>5433</t>
  </si>
  <si>
    <t>Hasvik</t>
  </si>
  <si>
    <t>5434</t>
  </si>
  <si>
    <t>Måsøy</t>
  </si>
  <si>
    <t>5435</t>
  </si>
  <si>
    <t>Nordkapp</t>
  </si>
  <si>
    <t>5436</t>
  </si>
  <si>
    <t>Porsanger-Porsáŋgu-Porsanki </t>
  </si>
  <si>
    <t>5437</t>
  </si>
  <si>
    <t>Kárášjohka-Karasjok</t>
  </si>
  <si>
    <t>5438</t>
  </si>
  <si>
    <t>Lebesby</t>
  </si>
  <si>
    <t>5439</t>
  </si>
  <si>
    <t>Gamvik</t>
  </si>
  <si>
    <t>5440</t>
  </si>
  <si>
    <t>Berlevåg</t>
  </si>
  <si>
    <t>5441</t>
  </si>
  <si>
    <t>Deatnu-Tana</t>
  </si>
  <si>
    <t>5442</t>
  </si>
  <si>
    <t>Unjárga-Nesseby</t>
  </si>
  <si>
    <t>5443</t>
  </si>
  <si>
    <t>Båtsfjord</t>
  </si>
  <si>
    <t>5444</t>
  </si>
  <si>
    <t>* Arealtall for kommunene er sist oppdatert i 2020.</t>
  </si>
  <si>
    <t>Kostnad per km2 for periodisk ajourhold (per 2022)</t>
  </si>
  <si>
    <t>Jordbruk og bebygd større enn 10% av ØK-arealet (jf, Kostnadsdelingsnormen kap. 3.4.6.5)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</si>
</sst>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Fill="1" applyBorder="1" applyAlignment="1">
      <alignment wrapText="1"/>
    </xf>
    <xf numFmtId="164" fontId="0" fillId="0" borderId="0" xfId="0" applyNumberFormat="1" applyFill="1"/>
    <xf numFmtId="49" fontId="0" fillId="0" borderId="0" xfId="0" applyNumberFormat="1" applyFill="1"/>
    <xf numFmtId="49" fontId="0" fillId="0" borderId="0" xfId="0" applyNumberForma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2" xfId="0" applyBorder="1"/>
    <xf numFmtId="0" fontId="0" fillId="0" borderId="3" xfId="0" applyBorder="1"/>
    <xf numFmtId="49" fontId="0" fillId="0" borderId="2" xfId="0" applyNumberFormat="1" applyFill="1" applyBorder="1"/>
    <xf numFmtId="0" fontId="0" fillId="0" borderId="0" xfId="0" applyBorder="1"/>
    <xf numFmtId="49" fontId="3" fillId="0" borderId="2" xfId="1" applyNumberFormat="1" applyFont="1" applyFill="1" applyBorder="1" applyAlignment="1" applyProtection="1"/>
    <xf numFmtId="49" fontId="5" fillId="0" borderId="2" xfId="0" applyNumberFormat="1" applyFont="1" applyFill="1" applyBorder="1"/>
    <xf numFmtId="49" fontId="0" fillId="0" borderId="3" xfId="0" applyNumberFormat="1" applyFill="1" applyBorder="1"/>
    <xf numFmtId="0" fontId="0" fillId="0" borderId="4" xfId="0" applyBorder="1"/>
    <xf numFmtId="3" fontId="0" fillId="0" borderId="2" xfId="0" applyNumberFormat="1" applyBorder="1"/>
    <xf numFmtId="165" fontId="0" fillId="0" borderId="2" xfId="0" applyNumberFormat="1" applyBorder="1"/>
    <xf numFmtId="2" fontId="0" fillId="0" borderId="2" xfId="0" applyNumberFormat="1" applyBorder="1"/>
    <xf numFmtId="165" fontId="0" fillId="0" borderId="3" xfId="0" applyNumberFormat="1" applyBorder="1"/>
    <xf numFmtId="2" fontId="0" fillId="0" borderId="3" xfId="0" applyNumberFormat="1" applyBorder="1"/>
    <xf numFmtId="3" fontId="0" fillId="0" borderId="3" xfId="0" applyNumberFormat="1" applyBorder="1"/>
    <xf numFmtId="164" fontId="0" fillId="0" borderId="1" xfId="0" applyNumberFormat="1" applyFill="1" applyBorder="1"/>
    <xf numFmtId="49" fontId="0" fillId="0" borderId="4" xfId="0" applyNumberFormat="1" applyFill="1" applyBorder="1"/>
    <xf numFmtId="0" fontId="0" fillId="0" borderId="4" xfId="0" applyFill="1" applyBorder="1"/>
    <xf numFmtId="165" fontId="0" fillId="0" borderId="4" xfId="0" applyNumberFormat="1" applyBorder="1"/>
    <xf numFmtId="2" fontId="0" fillId="0" borderId="4" xfId="0" applyNumberFormat="1" applyBorder="1"/>
    <xf numFmtId="0" fontId="0" fillId="0" borderId="1" xfId="0" applyBorder="1"/>
    <xf numFmtId="0" fontId="0" fillId="0" borderId="9" xfId="0" applyBorder="1"/>
    <xf numFmtId="3" fontId="0" fillId="0" borderId="5" xfId="0" applyNumberFormat="1" applyBorder="1"/>
    <xf numFmtId="3" fontId="0" fillId="0" borderId="6" xfId="0" applyNumberFormat="1" applyBorder="1"/>
    <xf numFmtId="164" fontId="0" fillId="0" borderId="0" xfId="0" applyNumberFormat="1" applyFill="1" applyBorder="1"/>
    <xf numFmtId="165" fontId="0" fillId="0" borderId="0" xfId="0" applyNumberFormat="1" applyBorder="1"/>
    <xf numFmtId="2" fontId="0" fillId="0" borderId="0" xfId="0" applyNumberFormat="1" applyBorder="1"/>
    <xf numFmtId="3" fontId="0" fillId="0" borderId="0" xfId="0" applyNumberFormat="1" applyBorder="1"/>
    <xf numFmtId="2" fontId="3" fillId="0" borderId="8" xfId="0" applyNumberFormat="1" applyFont="1" applyFill="1" applyBorder="1"/>
    <xf numFmtId="2" fontId="3" fillId="0" borderId="0" xfId="0" applyNumberFormat="1" applyFont="1" applyFill="1" applyBorder="1"/>
    <xf numFmtId="0" fontId="2" fillId="2" borderId="2" xfId="0" applyFont="1" applyFill="1" applyBorder="1" applyAlignment="1">
      <alignment textRotation="180" wrapText="1"/>
    </xf>
    <xf numFmtId="3" fontId="0" fillId="2" borderId="2" xfId="0" applyNumberFormat="1" applyFill="1" applyBorder="1" applyAlignment="1">
      <alignment horizontal="center" vertical="center" wrapText="1"/>
    </xf>
    <xf numFmtId="2" fontId="0" fillId="0" borderId="8" xfId="0" applyNumberFormat="1" applyBorder="1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49" fontId="1" fillId="0" borderId="2" xfId="0" applyNumberFormat="1" applyFont="1" applyFill="1" applyBorder="1"/>
    <xf numFmtId="0" fontId="1" fillId="0" borderId="2" xfId="0" applyFont="1" applyFill="1" applyBorder="1"/>
    <xf numFmtId="3" fontId="0" fillId="0" borderId="0" xfId="0" applyNumberFormat="1"/>
    <xf numFmtId="0" fontId="0" fillId="0" borderId="7" xfId="0" applyBorder="1"/>
    <xf numFmtId="164" fontId="1" fillId="2" borderId="10" xfId="0" applyNumberFormat="1" applyFont="1" applyFill="1" applyBorder="1" applyAlignment="1">
      <alignment vertical="top" textRotation="180"/>
    </xf>
    <xf numFmtId="49" fontId="1" fillId="2" borderId="10" xfId="0" applyNumberFormat="1" applyFont="1" applyFill="1" applyBorder="1" applyAlignment="1">
      <alignment vertical="top" textRotation="180"/>
    </xf>
    <xf numFmtId="2" fontId="1" fillId="2" borderId="10" xfId="0" applyNumberFormat="1" applyFont="1" applyFill="1" applyBorder="1" applyAlignment="1">
      <alignment vertical="top" textRotation="180"/>
    </xf>
    <xf numFmtId="165" fontId="1" fillId="3" borderId="10" xfId="0" applyNumberFormat="1" applyFont="1" applyFill="1" applyBorder="1" applyAlignment="1">
      <alignment vertical="top" textRotation="180" wrapText="1"/>
    </xf>
    <xf numFmtId="0" fontId="1" fillId="3" borderId="10" xfId="0" applyFont="1" applyFill="1" applyBorder="1" applyAlignment="1">
      <alignment vertical="top" textRotation="180" wrapText="1"/>
    </xf>
    <xf numFmtId="2" fontId="1" fillId="2" borderId="10" xfId="0" applyNumberFormat="1" applyFont="1" applyFill="1" applyBorder="1" applyAlignment="1">
      <alignment vertical="top" textRotation="180" wrapText="1"/>
    </xf>
    <xf numFmtId="0" fontId="2" fillId="2" borderId="10" xfId="0" applyFont="1" applyFill="1" applyBorder="1" applyAlignment="1">
      <alignment textRotation="180" wrapText="1"/>
    </xf>
    <xf numFmtId="2" fontId="3" fillId="0" borderId="2" xfId="0" applyNumberFormat="1" applyFont="1" applyFill="1" applyBorder="1"/>
    <xf numFmtId="164" fontId="0" fillId="0" borderId="2" xfId="0" applyNumberFormat="1" applyFill="1" applyBorder="1"/>
    <xf numFmtId="2" fontId="3" fillId="0" borderId="3" xfId="0" applyNumberFormat="1" applyFont="1" applyFill="1" applyBorder="1"/>
    <xf numFmtId="2" fontId="3" fillId="0" borderId="4" xfId="0" applyNumberFormat="1" applyFont="1" applyFill="1" applyBorder="1"/>
    <xf numFmtId="164" fontId="0" fillId="0" borderId="11" xfId="0" applyNumberFormat="1" applyFill="1" applyBorder="1"/>
    <xf numFmtId="49" fontId="0" fillId="0" borderId="12" xfId="0" applyNumberForma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59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3" sqref="A3"/>
      <selection pane="bottomRight" activeCell="J1" sqref="J1"/>
    </sheetView>
  </sheetViews>
  <sheetFormatPr baseColWidth="10" defaultRowHeight="12.75" x14ac:dyDescent="0.2"/>
  <cols>
    <col min="1" max="1" width="5.140625" style="2" customWidth="1"/>
    <col min="2" max="2" width="5.85546875" style="3" customWidth="1"/>
    <col min="3" max="3" width="24.28515625" style="4" bestFit="1" customWidth="1"/>
    <col min="4" max="4" width="8.5703125" style="38" bestFit="1" customWidth="1"/>
    <col min="5" max="5" width="7.5703125" style="38" bestFit="1" customWidth="1"/>
    <col min="6" max="6" width="8.85546875" style="34" customWidth="1"/>
    <col min="7" max="7" width="5.7109375" style="16" customWidth="1"/>
    <col min="8" max="8" width="6.7109375" style="7" customWidth="1"/>
    <col min="9" max="9" width="7.7109375" style="17" customWidth="1"/>
    <col min="10" max="10" width="9.140625" style="7" customWidth="1"/>
    <col min="11" max="11" width="7.7109375" style="7" customWidth="1"/>
    <col min="12" max="12" width="9" style="15" customWidth="1"/>
    <col min="13" max="13" width="6.7109375" style="15" customWidth="1"/>
    <col min="14" max="14" width="7.28515625" style="15" customWidth="1"/>
    <col min="15" max="15" width="7.85546875" style="15" customWidth="1"/>
    <col min="16" max="16" width="6.7109375" style="15" customWidth="1"/>
    <col min="17" max="17" width="12" style="28" bestFit="1" customWidth="1"/>
    <col min="18" max="18" width="12" style="28" customWidth="1"/>
    <col min="19" max="19" width="12.85546875" style="15" customWidth="1"/>
    <col min="21" max="21" width="8.5703125" style="39" bestFit="1" customWidth="1"/>
    <col min="22" max="22" width="11.42578125" style="39"/>
    <col min="23" max="23" width="16.7109375" style="40" bestFit="1" customWidth="1"/>
  </cols>
  <sheetData>
    <row r="1" spans="1:40" s="1" customFormat="1" ht="102.75" customHeight="1" thickBot="1" x14ac:dyDescent="0.25">
      <c r="A1" s="46" t="s">
        <v>99</v>
      </c>
      <c r="B1" s="47" t="s">
        <v>100</v>
      </c>
      <c r="C1" s="47" t="s">
        <v>101</v>
      </c>
      <c r="D1" s="48" t="s">
        <v>86</v>
      </c>
      <c r="E1" s="48" t="s">
        <v>87</v>
      </c>
      <c r="F1" s="48" t="s">
        <v>96</v>
      </c>
      <c r="G1" s="49" t="s">
        <v>88</v>
      </c>
      <c r="H1" s="50" t="s">
        <v>89</v>
      </c>
      <c r="I1" s="51" t="s">
        <v>90</v>
      </c>
      <c r="J1" s="52" t="s">
        <v>731</v>
      </c>
      <c r="K1" s="36" t="s">
        <v>730</v>
      </c>
      <c r="L1" s="37" t="s">
        <v>91</v>
      </c>
      <c r="M1" s="37" t="s">
        <v>92</v>
      </c>
      <c r="N1" s="37" t="s">
        <v>93</v>
      </c>
      <c r="O1" s="37" t="s">
        <v>94</v>
      </c>
      <c r="P1" s="37" t="s">
        <v>95</v>
      </c>
      <c r="Q1" s="37" t="s">
        <v>98</v>
      </c>
      <c r="R1" s="37" t="s">
        <v>132</v>
      </c>
      <c r="S1" s="37" t="s">
        <v>97</v>
      </c>
      <c r="T1"/>
      <c r="U1" s="39"/>
      <c r="V1" s="39"/>
      <c r="W1" s="40"/>
      <c r="X1"/>
      <c r="Y1"/>
      <c r="Z1" s="4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3.5" thickBot="1" x14ac:dyDescent="0.25">
      <c r="A2" s="21">
        <v>3</v>
      </c>
      <c r="B2" s="22" t="s">
        <v>0</v>
      </c>
      <c r="C2" s="23" t="s">
        <v>133</v>
      </c>
      <c r="D2" s="25">
        <v>9.7257837919999997</v>
      </c>
      <c r="E2" s="25">
        <v>97.436340357999995</v>
      </c>
      <c r="F2" s="56">
        <v>454.11695848998846</v>
      </c>
      <c r="G2" s="24">
        <f>(D2+E2)</f>
        <v>107.16212415</v>
      </c>
      <c r="H2" s="24">
        <f t="shared" ref="H2:H65" si="0">F2*0.1</f>
        <v>45.411695848998846</v>
      </c>
      <c r="I2" s="25">
        <f t="shared" ref="I2:I65" si="1">IF(G2&gt;=H2,F2,G2*10)</f>
        <v>454.11695848998846</v>
      </c>
      <c r="J2" s="14" t="str">
        <f t="shared" ref="J2:J65" si="2">IF(G2&gt;=H2,"JA","Nei")</f>
        <v>JA</v>
      </c>
      <c r="K2" s="45">
        <f>IF(I2&gt;200,1000,1240)</f>
        <v>1000</v>
      </c>
      <c r="L2" s="20">
        <f>S2*0.11</f>
        <v>49952.865433898733</v>
      </c>
      <c r="M2" s="20">
        <f>S2*0.03</f>
        <v>13623.508754699653</v>
      </c>
      <c r="N2" s="20">
        <f>S2*0.03</f>
        <v>13623.508754699653</v>
      </c>
      <c r="O2" s="20">
        <f>S2*0.2</f>
        <v>90823.391697997693</v>
      </c>
      <c r="P2" s="20">
        <f>S2*0.03</f>
        <v>13623.508754699653</v>
      </c>
      <c r="Q2" s="29">
        <f>S2*0.6</f>
        <v>272470.17509399308</v>
      </c>
      <c r="R2" s="20">
        <f>K2*I2</f>
        <v>454116.95848998846</v>
      </c>
      <c r="S2" s="20">
        <f>IF(K2=1000,IF(K2*I2&gt;1127000,1127000,K2*I2),IF(K2*I2&gt;200000,200000,K2*I2))</f>
        <v>454116.95848998846</v>
      </c>
      <c r="T2" s="44"/>
      <c r="Z2" s="39"/>
      <c r="AA2" s="39"/>
    </row>
    <row r="3" spans="1:40" x14ac:dyDescent="0.2">
      <c r="A3" s="30">
        <v>11</v>
      </c>
      <c r="B3" s="13" t="s">
        <v>2</v>
      </c>
      <c r="C3" s="6" t="s">
        <v>134</v>
      </c>
      <c r="D3" s="19">
        <v>52.877022070000002</v>
      </c>
      <c r="E3" s="19">
        <v>6.1649646200000001</v>
      </c>
      <c r="F3" s="55">
        <v>410.59865033063386</v>
      </c>
      <c r="G3" s="18">
        <f t="shared" ref="G3:G66" si="3">(D3+E3)</f>
        <v>59.041986690000002</v>
      </c>
      <c r="H3" s="18">
        <f t="shared" si="0"/>
        <v>41.059865033063389</v>
      </c>
      <c r="I3" s="19">
        <f t="shared" si="1"/>
        <v>410.59865033063386</v>
      </c>
      <c r="J3" s="8" t="str">
        <f t="shared" si="2"/>
        <v>JA</v>
      </c>
      <c r="K3" s="45">
        <f t="shared" ref="K3:K66" si="4">IF(I3&gt;200,1000,1240)</f>
        <v>1000</v>
      </c>
      <c r="L3" s="20">
        <f t="shared" ref="L3:L22" si="5">S3*0.11</f>
        <v>45165.851536369722</v>
      </c>
      <c r="M3" s="20">
        <f t="shared" ref="M3:M22" si="6">S3*0.03</f>
        <v>12317.959509919016</v>
      </c>
      <c r="N3" s="20">
        <f t="shared" ref="N3:N22" si="7">S3*0.03</f>
        <v>12317.959509919016</v>
      </c>
      <c r="O3" s="20">
        <f t="shared" ref="O3:O22" si="8">S3*0.2</f>
        <v>82119.73006612678</v>
      </c>
      <c r="P3" s="20">
        <f t="shared" ref="P3:P22" si="9">S3*0.03</f>
        <v>12317.959509919016</v>
      </c>
      <c r="Q3" s="29">
        <f t="shared" ref="Q3:Q22" si="10">S3*0.6</f>
        <v>246359.1901983803</v>
      </c>
      <c r="R3" s="20">
        <f t="shared" ref="R3:R66" si="11">K3*I3</f>
        <v>410598.65033063386</v>
      </c>
      <c r="S3" s="20">
        <f t="shared" ref="S3:S66" si="12">IF(K3=1000,IF(K3*I3&gt;1127000,1127000,K3*I3),IF(K3*I3&gt;200000,200000,K3*I3))</f>
        <v>410598.65033063386</v>
      </c>
      <c r="Z3" s="39"/>
      <c r="AA3" s="39"/>
    </row>
    <row r="4" spans="1:40" x14ac:dyDescent="0.2">
      <c r="A4" s="30">
        <v>11</v>
      </c>
      <c r="B4" s="9" t="s">
        <v>3</v>
      </c>
      <c r="C4" s="5" t="s">
        <v>135</v>
      </c>
      <c r="D4" s="17">
        <v>94.581245478</v>
      </c>
      <c r="E4" s="17">
        <v>37.827560767999998</v>
      </c>
      <c r="F4" s="53">
        <v>262.52399257301749</v>
      </c>
      <c r="G4" s="16">
        <f t="shared" si="3"/>
        <v>132.40880624599998</v>
      </c>
      <c r="H4" s="16">
        <f t="shared" si="0"/>
        <v>26.25239925730175</v>
      </c>
      <c r="I4" s="17">
        <f t="shared" si="1"/>
        <v>262.52399257301749</v>
      </c>
      <c r="J4" s="7" t="str">
        <f t="shared" si="2"/>
        <v>JA</v>
      </c>
      <c r="K4" s="45">
        <f t="shared" si="4"/>
        <v>1000</v>
      </c>
      <c r="L4" s="20">
        <f t="shared" si="5"/>
        <v>28877.639183031923</v>
      </c>
      <c r="M4" s="20">
        <f t="shared" si="6"/>
        <v>7875.7197771905239</v>
      </c>
      <c r="N4" s="20">
        <f t="shared" si="7"/>
        <v>7875.7197771905239</v>
      </c>
      <c r="O4" s="20">
        <f t="shared" si="8"/>
        <v>52504.798514603499</v>
      </c>
      <c r="P4" s="20">
        <f t="shared" si="9"/>
        <v>7875.7197771905239</v>
      </c>
      <c r="Q4" s="29">
        <f t="shared" si="10"/>
        <v>157514.39554381047</v>
      </c>
      <c r="R4" s="20">
        <f t="shared" si="11"/>
        <v>262523.99257301749</v>
      </c>
      <c r="S4" s="20">
        <f t="shared" si="12"/>
        <v>262523.99257301749</v>
      </c>
      <c r="Z4" s="39"/>
      <c r="AA4" s="39"/>
    </row>
    <row r="5" spans="1:40" x14ac:dyDescent="0.2">
      <c r="A5" s="30">
        <v>11</v>
      </c>
      <c r="B5" s="9" t="s">
        <v>4</v>
      </c>
      <c r="C5" s="5" t="s">
        <v>136</v>
      </c>
      <c r="D5" s="17">
        <v>9.4185965659999997</v>
      </c>
      <c r="E5" s="17">
        <v>12.292402339000001</v>
      </c>
      <c r="F5" s="53">
        <v>72.679758519527311</v>
      </c>
      <c r="G5" s="16">
        <f t="shared" si="3"/>
        <v>21.710998905</v>
      </c>
      <c r="H5" s="16">
        <f t="shared" si="0"/>
        <v>7.2679758519527313</v>
      </c>
      <c r="I5" s="17">
        <f t="shared" si="1"/>
        <v>72.679758519527311</v>
      </c>
      <c r="J5" s="7" t="str">
        <f t="shared" si="2"/>
        <v>JA</v>
      </c>
      <c r="K5" s="45">
        <f t="shared" si="4"/>
        <v>1240</v>
      </c>
      <c r="L5" s="20">
        <f t="shared" si="5"/>
        <v>9913.5190620635258</v>
      </c>
      <c r="M5" s="20">
        <f t="shared" si="6"/>
        <v>2703.6870169264157</v>
      </c>
      <c r="N5" s="20">
        <f t="shared" si="7"/>
        <v>2703.6870169264157</v>
      </c>
      <c r="O5" s="20">
        <f t="shared" si="8"/>
        <v>18024.580112842774</v>
      </c>
      <c r="P5" s="20">
        <f t="shared" si="9"/>
        <v>2703.6870169264157</v>
      </c>
      <c r="Q5" s="29">
        <f t="shared" si="10"/>
        <v>54073.740338528318</v>
      </c>
      <c r="R5" s="20">
        <f t="shared" si="11"/>
        <v>90122.900564213865</v>
      </c>
      <c r="S5" s="20">
        <f t="shared" si="12"/>
        <v>90122.900564213865</v>
      </c>
      <c r="Z5" s="39"/>
      <c r="AA5" s="39"/>
    </row>
    <row r="6" spans="1:40" x14ac:dyDescent="0.2">
      <c r="A6" s="30">
        <v>11</v>
      </c>
      <c r="B6" s="9" t="s">
        <v>137</v>
      </c>
      <c r="C6" s="5" t="s">
        <v>138</v>
      </c>
      <c r="D6" s="17">
        <v>91.549491336999992</v>
      </c>
      <c r="E6" s="17">
        <v>27.058127260000003</v>
      </c>
      <c r="F6" s="53">
        <v>673.73574828378139</v>
      </c>
      <c r="G6" s="16">
        <f t="shared" si="3"/>
        <v>118.607618597</v>
      </c>
      <c r="H6" s="16">
        <f t="shared" si="0"/>
        <v>67.373574828378139</v>
      </c>
      <c r="I6" s="17">
        <f t="shared" si="1"/>
        <v>673.73574828378139</v>
      </c>
      <c r="J6" s="7" t="str">
        <f t="shared" si="2"/>
        <v>JA</v>
      </c>
      <c r="K6" s="45">
        <f t="shared" si="4"/>
        <v>1000</v>
      </c>
      <c r="L6" s="20">
        <f t="shared" si="5"/>
        <v>74110.932311215947</v>
      </c>
      <c r="M6" s="20">
        <f t="shared" si="6"/>
        <v>20212.072448513438</v>
      </c>
      <c r="N6" s="20">
        <f t="shared" si="7"/>
        <v>20212.072448513438</v>
      </c>
      <c r="O6" s="20">
        <f t="shared" si="8"/>
        <v>134747.14965675629</v>
      </c>
      <c r="P6" s="20">
        <f t="shared" si="9"/>
        <v>20212.072448513438</v>
      </c>
      <c r="Q6" s="29">
        <f t="shared" si="10"/>
        <v>404241.44897026877</v>
      </c>
      <c r="R6" s="20">
        <f t="shared" si="11"/>
        <v>673735.74828378134</v>
      </c>
      <c r="S6" s="20">
        <f t="shared" si="12"/>
        <v>673735.74828378134</v>
      </c>
      <c r="Z6" s="39"/>
      <c r="AA6" s="39"/>
    </row>
    <row r="7" spans="1:40" x14ac:dyDescent="0.2">
      <c r="A7" s="30">
        <v>11</v>
      </c>
      <c r="B7" s="9" t="s">
        <v>5</v>
      </c>
      <c r="C7" s="5" t="s">
        <v>139</v>
      </c>
      <c r="D7" s="17">
        <v>17.0008853</v>
      </c>
      <c r="E7" s="17">
        <v>2.36667681</v>
      </c>
      <c r="F7" s="53">
        <v>289.74979466746129</v>
      </c>
      <c r="G7" s="16">
        <f t="shared" si="3"/>
        <v>19.367562110000001</v>
      </c>
      <c r="H7" s="16">
        <f t="shared" si="0"/>
        <v>28.974979466746131</v>
      </c>
      <c r="I7" s="17">
        <f t="shared" si="1"/>
        <v>193.6756211</v>
      </c>
      <c r="J7" s="7" t="str">
        <f t="shared" si="2"/>
        <v>Nei</v>
      </c>
      <c r="K7" s="45">
        <f t="shared" si="4"/>
        <v>1240</v>
      </c>
      <c r="L7" s="20">
        <f t="shared" si="5"/>
        <v>22000</v>
      </c>
      <c r="M7" s="20">
        <f t="shared" si="6"/>
        <v>6000</v>
      </c>
      <c r="N7" s="20">
        <f t="shared" si="7"/>
        <v>6000</v>
      </c>
      <c r="O7" s="20">
        <f t="shared" si="8"/>
        <v>40000</v>
      </c>
      <c r="P7" s="20">
        <f t="shared" si="9"/>
        <v>6000</v>
      </c>
      <c r="Q7" s="29">
        <f t="shared" si="10"/>
        <v>120000</v>
      </c>
      <c r="R7" s="20">
        <f t="shared" si="11"/>
        <v>240157.77016399999</v>
      </c>
      <c r="S7" s="20">
        <f t="shared" si="12"/>
        <v>200000</v>
      </c>
      <c r="Z7" s="39"/>
      <c r="AA7" s="39"/>
    </row>
    <row r="8" spans="1:40" x14ac:dyDescent="0.2">
      <c r="A8" s="30">
        <v>11</v>
      </c>
      <c r="B8" s="9" t="s">
        <v>6</v>
      </c>
      <c r="C8" s="5" t="s">
        <v>140</v>
      </c>
      <c r="D8" s="17">
        <v>24.920549770000001</v>
      </c>
      <c r="E8" s="17">
        <v>2.1017393100000001</v>
      </c>
      <c r="F8" s="53">
        <v>377.97002282726891</v>
      </c>
      <c r="G8" s="16">
        <f t="shared" si="3"/>
        <v>27.02228908</v>
      </c>
      <c r="H8" s="16">
        <f t="shared" si="0"/>
        <v>37.797002282726893</v>
      </c>
      <c r="I8" s="17">
        <f t="shared" si="1"/>
        <v>270.22289080000002</v>
      </c>
      <c r="J8" s="7" t="str">
        <f t="shared" si="2"/>
        <v>Nei</v>
      </c>
      <c r="K8" s="45">
        <f t="shared" si="4"/>
        <v>1000</v>
      </c>
      <c r="L8" s="20">
        <f t="shared" si="5"/>
        <v>29724.517988</v>
      </c>
      <c r="M8" s="20">
        <f t="shared" si="6"/>
        <v>8106.6867239999992</v>
      </c>
      <c r="N8" s="20">
        <f t="shared" si="7"/>
        <v>8106.6867239999992</v>
      </c>
      <c r="O8" s="20">
        <f t="shared" si="8"/>
        <v>54044.578160000005</v>
      </c>
      <c r="P8" s="20">
        <f t="shared" si="9"/>
        <v>8106.6867239999992</v>
      </c>
      <c r="Q8" s="29">
        <f t="shared" si="10"/>
        <v>162133.73447999998</v>
      </c>
      <c r="R8" s="20">
        <f t="shared" si="11"/>
        <v>270222.89079999999</v>
      </c>
      <c r="S8" s="20">
        <f t="shared" si="12"/>
        <v>270222.89079999999</v>
      </c>
      <c r="Z8" s="39"/>
      <c r="AA8" s="39"/>
    </row>
    <row r="9" spans="1:40" x14ac:dyDescent="0.2">
      <c r="A9" s="30">
        <v>11</v>
      </c>
      <c r="B9" s="9" t="s">
        <v>7</v>
      </c>
      <c r="C9" s="5" t="s">
        <v>141</v>
      </c>
      <c r="D9" s="17">
        <v>61.035473520000004</v>
      </c>
      <c r="E9" s="17">
        <v>2.16410334</v>
      </c>
      <c r="F9" s="53">
        <v>601.65522659722797</v>
      </c>
      <c r="G9" s="16">
        <f t="shared" si="3"/>
        <v>63.199576860000001</v>
      </c>
      <c r="H9" s="16">
        <f t="shared" si="0"/>
        <v>60.165522659722797</v>
      </c>
      <c r="I9" s="17">
        <f t="shared" si="1"/>
        <v>601.65522659722797</v>
      </c>
      <c r="J9" s="7" t="str">
        <f t="shared" si="2"/>
        <v>JA</v>
      </c>
      <c r="K9" s="45">
        <f t="shared" si="4"/>
        <v>1000</v>
      </c>
      <c r="L9" s="20">
        <f t="shared" si="5"/>
        <v>66182.07492569508</v>
      </c>
      <c r="M9" s="20">
        <f t="shared" si="6"/>
        <v>18049.656797916839</v>
      </c>
      <c r="N9" s="20">
        <f t="shared" si="7"/>
        <v>18049.656797916839</v>
      </c>
      <c r="O9" s="20">
        <f t="shared" si="8"/>
        <v>120331.04531944561</v>
      </c>
      <c r="P9" s="20">
        <f t="shared" si="9"/>
        <v>18049.656797916839</v>
      </c>
      <c r="Q9" s="29">
        <f t="shared" si="10"/>
        <v>360993.13595833676</v>
      </c>
      <c r="R9" s="20">
        <f t="shared" si="11"/>
        <v>601655.22659722797</v>
      </c>
      <c r="S9" s="20">
        <f t="shared" si="12"/>
        <v>601655.22659722797</v>
      </c>
      <c r="Z9" s="39"/>
      <c r="AA9" s="39"/>
    </row>
    <row r="10" spans="1:40" x14ac:dyDescent="0.2">
      <c r="A10" s="30">
        <v>11</v>
      </c>
      <c r="B10" s="9" t="s">
        <v>8</v>
      </c>
      <c r="C10" s="5" t="s">
        <v>142</v>
      </c>
      <c r="D10" s="17">
        <v>119.50816057500001</v>
      </c>
      <c r="E10" s="17">
        <v>11.854080858</v>
      </c>
      <c r="F10" s="53">
        <v>257.99215303205847</v>
      </c>
      <c r="G10" s="16">
        <f t="shared" si="3"/>
        <v>131.36224143300001</v>
      </c>
      <c r="H10" s="16">
        <f t="shared" si="0"/>
        <v>25.799215303205848</v>
      </c>
      <c r="I10" s="17">
        <f t="shared" si="1"/>
        <v>257.99215303205847</v>
      </c>
      <c r="J10" s="7" t="str">
        <f t="shared" si="2"/>
        <v>JA</v>
      </c>
      <c r="K10" s="45">
        <f t="shared" si="4"/>
        <v>1000</v>
      </c>
      <c r="L10" s="20">
        <f t="shared" si="5"/>
        <v>28379.136833526431</v>
      </c>
      <c r="M10" s="20">
        <f t="shared" si="6"/>
        <v>7739.764590961754</v>
      </c>
      <c r="N10" s="20">
        <f t="shared" si="7"/>
        <v>7739.764590961754</v>
      </c>
      <c r="O10" s="20">
        <f t="shared" si="8"/>
        <v>51598.430606411697</v>
      </c>
      <c r="P10" s="20">
        <f t="shared" si="9"/>
        <v>7739.764590961754</v>
      </c>
      <c r="Q10" s="29">
        <f t="shared" si="10"/>
        <v>154795.29181923508</v>
      </c>
      <c r="R10" s="20">
        <f t="shared" si="11"/>
        <v>257992.15303205847</v>
      </c>
      <c r="S10" s="20">
        <f t="shared" si="12"/>
        <v>257992.15303205847</v>
      </c>
      <c r="Z10" s="39"/>
      <c r="AA10" s="39"/>
    </row>
    <row r="11" spans="1:40" x14ac:dyDescent="0.2">
      <c r="A11" s="30">
        <v>11</v>
      </c>
      <c r="B11" s="9" t="s">
        <v>9</v>
      </c>
      <c r="C11" s="5" t="s">
        <v>143</v>
      </c>
      <c r="D11" s="17">
        <v>75.808341021999993</v>
      </c>
      <c r="E11" s="17">
        <v>8.7237581049999999</v>
      </c>
      <c r="F11" s="53">
        <v>113.30763643709173</v>
      </c>
      <c r="G11" s="16">
        <f t="shared" si="3"/>
        <v>84.532099126999995</v>
      </c>
      <c r="H11" s="16">
        <f t="shared" si="0"/>
        <v>11.330763643709174</v>
      </c>
      <c r="I11" s="17">
        <f t="shared" si="1"/>
        <v>113.30763643709173</v>
      </c>
      <c r="J11" s="7" t="str">
        <f t="shared" si="2"/>
        <v>JA</v>
      </c>
      <c r="K11" s="45">
        <f t="shared" si="4"/>
        <v>1240</v>
      </c>
      <c r="L11" s="20">
        <f t="shared" si="5"/>
        <v>15455.161610019311</v>
      </c>
      <c r="M11" s="20">
        <f t="shared" si="6"/>
        <v>4215.0440754598121</v>
      </c>
      <c r="N11" s="20">
        <f t="shared" si="7"/>
        <v>4215.0440754598121</v>
      </c>
      <c r="O11" s="20">
        <f t="shared" si="8"/>
        <v>28100.293836398749</v>
      </c>
      <c r="P11" s="20">
        <f t="shared" si="9"/>
        <v>4215.0440754598121</v>
      </c>
      <c r="Q11" s="29">
        <f t="shared" si="10"/>
        <v>84300.881509196246</v>
      </c>
      <c r="R11" s="20">
        <f t="shared" si="11"/>
        <v>140501.46918199374</v>
      </c>
      <c r="S11" s="20">
        <f t="shared" si="12"/>
        <v>140501.46918199374</v>
      </c>
      <c r="Z11" s="39"/>
      <c r="AA11" s="39"/>
    </row>
    <row r="12" spans="1:40" x14ac:dyDescent="0.2">
      <c r="A12" s="30">
        <v>11</v>
      </c>
      <c r="B12" s="9" t="s">
        <v>10</v>
      </c>
      <c r="C12" s="5" t="s">
        <v>144</v>
      </c>
      <c r="D12" s="17">
        <v>84.061880626000004</v>
      </c>
      <c r="E12" s="17">
        <v>8.6186385590000008</v>
      </c>
      <c r="F12" s="53">
        <v>183.18854215120831</v>
      </c>
      <c r="G12" s="16">
        <f t="shared" si="3"/>
        <v>92.680519185000009</v>
      </c>
      <c r="H12" s="16">
        <f t="shared" si="0"/>
        <v>18.318854215120833</v>
      </c>
      <c r="I12" s="17">
        <f t="shared" si="1"/>
        <v>183.18854215120831</v>
      </c>
      <c r="J12" s="7" t="str">
        <f t="shared" si="2"/>
        <v>JA</v>
      </c>
      <c r="K12" s="45">
        <f t="shared" si="4"/>
        <v>1240</v>
      </c>
      <c r="L12" s="20">
        <f t="shared" si="5"/>
        <v>22000</v>
      </c>
      <c r="M12" s="20">
        <f t="shared" si="6"/>
        <v>6000</v>
      </c>
      <c r="N12" s="20">
        <f t="shared" si="7"/>
        <v>6000</v>
      </c>
      <c r="O12" s="20">
        <f t="shared" si="8"/>
        <v>40000</v>
      </c>
      <c r="P12" s="20">
        <f t="shared" si="9"/>
        <v>6000</v>
      </c>
      <c r="Q12" s="29">
        <f t="shared" si="10"/>
        <v>120000</v>
      </c>
      <c r="R12" s="20">
        <f t="shared" si="11"/>
        <v>227153.7922674983</v>
      </c>
      <c r="S12" s="20">
        <f t="shared" si="12"/>
        <v>200000</v>
      </c>
      <c r="Z12" s="39"/>
      <c r="AA12" s="39"/>
    </row>
    <row r="13" spans="1:40" x14ac:dyDescent="0.2">
      <c r="A13" s="30">
        <v>11</v>
      </c>
      <c r="B13" s="9" t="s">
        <v>11</v>
      </c>
      <c r="C13" s="5" t="s">
        <v>145</v>
      </c>
      <c r="D13" s="17">
        <v>56.941442439999996</v>
      </c>
      <c r="E13" s="17">
        <v>4.3129400199999992</v>
      </c>
      <c r="F13" s="53">
        <v>506.53743761477045</v>
      </c>
      <c r="G13" s="16">
        <f t="shared" si="3"/>
        <v>61.254382459999995</v>
      </c>
      <c r="H13" s="16">
        <f t="shared" si="0"/>
        <v>50.653743761477045</v>
      </c>
      <c r="I13" s="17">
        <f t="shared" si="1"/>
        <v>506.53743761477045</v>
      </c>
      <c r="J13" s="7" t="str">
        <f t="shared" si="2"/>
        <v>JA</v>
      </c>
      <c r="K13" s="45">
        <f t="shared" si="4"/>
        <v>1000</v>
      </c>
      <c r="L13" s="20">
        <f t="shared" si="5"/>
        <v>55719.118137624748</v>
      </c>
      <c r="M13" s="20">
        <f t="shared" si="6"/>
        <v>15196.123128443112</v>
      </c>
      <c r="N13" s="20">
        <f t="shared" si="7"/>
        <v>15196.123128443112</v>
      </c>
      <c r="O13" s="20">
        <f t="shared" si="8"/>
        <v>101307.48752295409</v>
      </c>
      <c r="P13" s="20">
        <f t="shared" si="9"/>
        <v>15196.123128443112</v>
      </c>
      <c r="Q13" s="29">
        <f t="shared" si="10"/>
        <v>303922.46256886225</v>
      </c>
      <c r="R13" s="20">
        <f t="shared" si="11"/>
        <v>506537.43761477043</v>
      </c>
      <c r="S13" s="20">
        <f t="shared" si="12"/>
        <v>506537.43761477043</v>
      </c>
      <c r="Z13" s="39"/>
      <c r="AA13" s="39"/>
    </row>
    <row r="14" spans="1:40" x14ac:dyDescent="0.2">
      <c r="A14" s="30">
        <v>11</v>
      </c>
      <c r="B14" s="9" t="s">
        <v>12</v>
      </c>
      <c r="C14" s="5" t="s">
        <v>146</v>
      </c>
      <c r="D14" s="17">
        <v>36.277324352000001</v>
      </c>
      <c r="E14" s="17">
        <v>14.173083026</v>
      </c>
      <c r="F14" s="53">
        <v>69.046468768081724</v>
      </c>
      <c r="G14" s="16">
        <f t="shared" si="3"/>
        <v>50.450407378000001</v>
      </c>
      <c r="H14" s="16">
        <f t="shared" si="0"/>
        <v>6.9046468768081724</v>
      </c>
      <c r="I14" s="17">
        <f t="shared" si="1"/>
        <v>69.046468768081724</v>
      </c>
      <c r="J14" s="7" t="str">
        <f t="shared" si="2"/>
        <v>JA</v>
      </c>
      <c r="K14" s="45">
        <f t="shared" si="4"/>
        <v>1240</v>
      </c>
      <c r="L14" s="20">
        <f t="shared" si="5"/>
        <v>9417.9383399663475</v>
      </c>
      <c r="M14" s="20">
        <f t="shared" si="6"/>
        <v>2568.5286381726401</v>
      </c>
      <c r="N14" s="20">
        <f t="shared" si="7"/>
        <v>2568.5286381726401</v>
      </c>
      <c r="O14" s="20">
        <f t="shared" si="8"/>
        <v>17123.524254484269</v>
      </c>
      <c r="P14" s="20">
        <f t="shared" si="9"/>
        <v>2568.5286381726401</v>
      </c>
      <c r="Q14" s="29">
        <f t="shared" si="10"/>
        <v>51370.572763452801</v>
      </c>
      <c r="R14" s="20">
        <f t="shared" si="11"/>
        <v>85617.62127242134</v>
      </c>
      <c r="S14" s="20">
        <f t="shared" si="12"/>
        <v>85617.62127242134</v>
      </c>
      <c r="Z14" s="39"/>
      <c r="AA14" s="39"/>
    </row>
    <row r="15" spans="1:40" x14ac:dyDescent="0.2">
      <c r="A15" s="30">
        <v>11</v>
      </c>
      <c r="B15" s="9" t="s">
        <v>13</v>
      </c>
      <c r="C15" s="5" t="s">
        <v>147</v>
      </c>
      <c r="D15" s="17">
        <v>15.008175400000001</v>
      </c>
      <c r="E15" s="17">
        <v>3.4869171560000001</v>
      </c>
      <c r="F15" s="53">
        <v>24.71348778673859</v>
      </c>
      <c r="G15" s="16">
        <f t="shared" si="3"/>
        <v>18.495092555999999</v>
      </c>
      <c r="H15" s="16">
        <f t="shared" si="0"/>
        <v>2.471348778673859</v>
      </c>
      <c r="I15" s="17">
        <f t="shared" si="1"/>
        <v>24.71348778673859</v>
      </c>
      <c r="J15" s="7" t="str">
        <f t="shared" si="2"/>
        <v>JA</v>
      </c>
      <c r="K15" s="45">
        <f t="shared" si="4"/>
        <v>1240</v>
      </c>
      <c r="L15" s="20">
        <f t="shared" si="5"/>
        <v>3370.9197341111435</v>
      </c>
      <c r="M15" s="20">
        <f t="shared" si="6"/>
        <v>919.34174566667548</v>
      </c>
      <c r="N15" s="20">
        <f t="shared" si="7"/>
        <v>919.34174566667548</v>
      </c>
      <c r="O15" s="20">
        <f t="shared" si="8"/>
        <v>6128.9449711111702</v>
      </c>
      <c r="P15" s="20">
        <f t="shared" si="9"/>
        <v>919.34174566667548</v>
      </c>
      <c r="Q15" s="29">
        <f t="shared" si="10"/>
        <v>18386.83491333351</v>
      </c>
      <c r="R15" s="20">
        <f t="shared" si="11"/>
        <v>30644.724855555851</v>
      </c>
      <c r="S15" s="20">
        <f t="shared" si="12"/>
        <v>30644.724855555851</v>
      </c>
      <c r="Z15" s="39"/>
      <c r="AA15" s="39"/>
    </row>
    <row r="16" spans="1:40" x14ac:dyDescent="0.2">
      <c r="A16" s="30">
        <v>11</v>
      </c>
      <c r="B16" s="9" t="s">
        <v>14</v>
      </c>
      <c r="C16" s="5" t="s">
        <v>148</v>
      </c>
      <c r="D16" s="17">
        <v>28.192738492</v>
      </c>
      <c r="E16" s="17">
        <v>6.7646470190000008</v>
      </c>
      <c r="F16" s="53">
        <v>258.05913398960831</v>
      </c>
      <c r="G16" s="16">
        <f t="shared" si="3"/>
        <v>34.957385510999998</v>
      </c>
      <c r="H16" s="16">
        <f t="shared" si="0"/>
        <v>25.805913398960833</v>
      </c>
      <c r="I16" s="17">
        <f t="shared" si="1"/>
        <v>258.05913398960831</v>
      </c>
      <c r="J16" s="7" t="str">
        <f t="shared" si="2"/>
        <v>JA</v>
      </c>
      <c r="K16" s="45">
        <f t="shared" si="4"/>
        <v>1000</v>
      </c>
      <c r="L16" s="20">
        <f t="shared" si="5"/>
        <v>28386.504738856915</v>
      </c>
      <c r="M16" s="20">
        <f t="shared" si="6"/>
        <v>7741.7740196882496</v>
      </c>
      <c r="N16" s="20">
        <f t="shared" si="7"/>
        <v>7741.7740196882496</v>
      </c>
      <c r="O16" s="20">
        <f t="shared" si="8"/>
        <v>51611.826797921669</v>
      </c>
      <c r="P16" s="20">
        <f t="shared" si="9"/>
        <v>7741.7740196882496</v>
      </c>
      <c r="Q16" s="29">
        <f t="shared" si="10"/>
        <v>154835.480393765</v>
      </c>
      <c r="R16" s="20">
        <f t="shared" si="11"/>
        <v>258059.13398960832</v>
      </c>
      <c r="S16" s="20">
        <f t="shared" si="12"/>
        <v>258059.13398960832</v>
      </c>
      <c r="Z16" s="39"/>
      <c r="AA16" s="39"/>
    </row>
    <row r="17" spans="1:40" x14ac:dyDescent="0.2">
      <c r="A17" s="30">
        <v>11</v>
      </c>
      <c r="B17" s="9" t="s">
        <v>15</v>
      </c>
      <c r="C17" s="5" t="s">
        <v>149</v>
      </c>
      <c r="D17" s="17">
        <v>40.602191808999997</v>
      </c>
      <c r="E17" s="17">
        <v>3.7147019959999996</v>
      </c>
      <c r="F17" s="53">
        <v>580.43706414288647</v>
      </c>
      <c r="G17" s="16">
        <f t="shared" si="3"/>
        <v>44.316893804999999</v>
      </c>
      <c r="H17" s="16">
        <f t="shared" si="0"/>
        <v>58.04370641428865</v>
      </c>
      <c r="I17" s="17">
        <f t="shared" si="1"/>
        <v>443.16893805000001</v>
      </c>
      <c r="J17" s="7" t="str">
        <f t="shared" si="2"/>
        <v>Nei</v>
      </c>
      <c r="K17" s="45">
        <f t="shared" si="4"/>
        <v>1000</v>
      </c>
      <c r="L17" s="20">
        <f t="shared" si="5"/>
        <v>48748.5831855</v>
      </c>
      <c r="M17" s="20">
        <f t="shared" si="6"/>
        <v>13295.0681415</v>
      </c>
      <c r="N17" s="20">
        <f t="shared" si="7"/>
        <v>13295.0681415</v>
      </c>
      <c r="O17" s="20">
        <f t="shared" si="8"/>
        <v>88633.787609999999</v>
      </c>
      <c r="P17" s="20">
        <f t="shared" si="9"/>
        <v>13295.0681415</v>
      </c>
      <c r="Q17" s="29">
        <f t="shared" si="10"/>
        <v>265901.36283</v>
      </c>
      <c r="R17" s="20">
        <f t="shared" si="11"/>
        <v>443168.93805</v>
      </c>
      <c r="S17" s="20">
        <f t="shared" si="12"/>
        <v>443168.93805</v>
      </c>
      <c r="Z17" s="39"/>
      <c r="AA17" s="39"/>
    </row>
    <row r="18" spans="1:40" x14ac:dyDescent="0.2">
      <c r="A18" s="30">
        <v>11</v>
      </c>
      <c r="B18" s="9" t="s">
        <v>16</v>
      </c>
      <c r="C18" s="5" t="s">
        <v>150</v>
      </c>
      <c r="D18" s="17">
        <v>35.667950185000002</v>
      </c>
      <c r="E18" s="17">
        <v>4.3597002790000001</v>
      </c>
      <c r="F18" s="53">
        <v>1040.1121736399043</v>
      </c>
      <c r="G18" s="16">
        <f t="shared" si="3"/>
        <v>40.027650464000004</v>
      </c>
      <c r="H18" s="16">
        <f t="shared" si="0"/>
        <v>104.01121736399044</v>
      </c>
      <c r="I18" s="17">
        <f t="shared" si="1"/>
        <v>400.27650464000004</v>
      </c>
      <c r="J18" s="7" t="str">
        <f t="shared" si="2"/>
        <v>Nei</v>
      </c>
      <c r="K18" s="45">
        <f t="shared" si="4"/>
        <v>1000</v>
      </c>
      <c r="L18" s="20">
        <f t="shared" si="5"/>
        <v>44030.415510400009</v>
      </c>
      <c r="M18" s="20">
        <f t="shared" si="6"/>
        <v>12008.295139200001</v>
      </c>
      <c r="N18" s="20">
        <f t="shared" si="7"/>
        <v>12008.295139200001</v>
      </c>
      <c r="O18" s="20">
        <f t="shared" si="8"/>
        <v>80055.300928000011</v>
      </c>
      <c r="P18" s="20">
        <f t="shared" si="9"/>
        <v>12008.295139200001</v>
      </c>
      <c r="Q18" s="29">
        <f t="shared" si="10"/>
        <v>240165.90278400003</v>
      </c>
      <c r="R18" s="20">
        <f t="shared" si="11"/>
        <v>400276.50464000006</v>
      </c>
      <c r="S18" s="20">
        <f t="shared" si="12"/>
        <v>400276.50464000006</v>
      </c>
      <c r="Z18" s="39"/>
      <c r="AA18" s="39"/>
    </row>
    <row r="19" spans="1:40" s="26" customFormat="1" ht="13.5" thickBot="1" x14ac:dyDescent="0.25">
      <c r="A19" s="30">
        <v>11</v>
      </c>
      <c r="B19" s="9" t="s">
        <v>17</v>
      </c>
      <c r="C19" s="5" t="s">
        <v>151</v>
      </c>
      <c r="D19" s="17">
        <v>8.4083178790000002</v>
      </c>
      <c r="E19" s="17">
        <v>3.2515198820000002</v>
      </c>
      <c r="F19" s="53">
        <v>406.71766168182671</v>
      </c>
      <c r="G19" s="16">
        <f t="shared" si="3"/>
        <v>11.659837761</v>
      </c>
      <c r="H19" s="16">
        <f t="shared" si="0"/>
        <v>40.671766168182671</v>
      </c>
      <c r="I19" s="17">
        <f t="shared" si="1"/>
        <v>116.59837761</v>
      </c>
      <c r="J19" s="7" t="str">
        <f t="shared" si="2"/>
        <v>Nei</v>
      </c>
      <c r="K19" s="45">
        <f t="shared" si="4"/>
        <v>1240</v>
      </c>
      <c r="L19" s="20">
        <f t="shared" si="5"/>
        <v>15904.018706004001</v>
      </c>
      <c r="M19" s="20">
        <f t="shared" si="6"/>
        <v>4337.4596470920005</v>
      </c>
      <c r="N19" s="20">
        <f t="shared" si="7"/>
        <v>4337.4596470920005</v>
      </c>
      <c r="O19" s="20">
        <f t="shared" si="8"/>
        <v>28916.397647280002</v>
      </c>
      <c r="P19" s="20">
        <f t="shared" si="9"/>
        <v>4337.4596470920005</v>
      </c>
      <c r="Q19" s="29">
        <f t="shared" si="10"/>
        <v>86749.192941839996</v>
      </c>
      <c r="R19" s="20">
        <f t="shared" si="11"/>
        <v>144581.98823640001</v>
      </c>
      <c r="S19" s="20">
        <f t="shared" si="12"/>
        <v>144581.98823640001</v>
      </c>
      <c r="T19"/>
      <c r="U19" s="39"/>
      <c r="V19" s="39"/>
      <c r="W19" s="40"/>
      <c r="X19"/>
      <c r="Y19"/>
      <c r="Z19" s="39"/>
      <c r="AA19" s="3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">
      <c r="A20" s="30">
        <v>11</v>
      </c>
      <c r="B20" s="9" t="s">
        <v>18</v>
      </c>
      <c r="C20" s="5" t="s">
        <v>152</v>
      </c>
      <c r="D20" s="17">
        <v>3.4791441549999997</v>
      </c>
      <c r="E20" s="17">
        <v>0.32052925500000001</v>
      </c>
      <c r="F20" s="53">
        <v>6.2862083008022909</v>
      </c>
      <c r="G20" s="16">
        <f t="shared" si="3"/>
        <v>3.7996734099999996</v>
      </c>
      <c r="H20" s="16">
        <f t="shared" si="0"/>
        <v>0.62862083008022918</v>
      </c>
      <c r="I20" s="17">
        <f t="shared" si="1"/>
        <v>6.2862083008022909</v>
      </c>
      <c r="J20" s="7" t="str">
        <f t="shared" si="2"/>
        <v>JA</v>
      </c>
      <c r="K20" s="45">
        <f t="shared" si="4"/>
        <v>1240</v>
      </c>
      <c r="L20" s="20">
        <f t="shared" si="5"/>
        <v>857.43881222943253</v>
      </c>
      <c r="M20" s="20">
        <f t="shared" si="6"/>
        <v>233.84694878984521</v>
      </c>
      <c r="N20" s="20">
        <f t="shared" si="7"/>
        <v>233.84694878984521</v>
      </c>
      <c r="O20" s="20">
        <f t="shared" si="8"/>
        <v>1558.9796585989682</v>
      </c>
      <c r="P20" s="20">
        <f t="shared" si="9"/>
        <v>233.84694878984521</v>
      </c>
      <c r="Q20" s="29">
        <f t="shared" si="10"/>
        <v>4676.9389757969038</v>
      </c>
      <c r="R20" s="20">
        <f t="shared" si="11"/>
        <v>7794.8982929948406</v>
      </c>
      <c r="S20" s="20">
        <f t="shared" si="12"/>
        <v>7794.8982929948406</v>
      </c>
      <c r="Z20" s="39"/>
      <c r="AA20" s="39"/>
    </row>
    <row r="21" spans="1:40" x14ac:dyDescent="0.2">
      <c r="A21" s="30">
        <v>11</v>
      </c>
      <c r="B21" s="9" t="s">
        <v>19</v>
      </c>
      <c r="C21" s="5" t="s">
        <v>153</v>
      </c>
      <c r="D21" s="17">
        <v>9.7402824240000001</v>
      </c>
      <c r="E21" s="17">
        <v>0.88517225600000005</v>
      </c>
      <c r="F21" s="53">
        <v>47.168375386480896</v>
      </c>
      <c r="G21" s="16">
        <f t="shared" si="3"/>
        <v>10.625454680000001</v>
      </c>
      <c r="H21" s="16">
        <f t="shared" si="0"/>
        <v>4.7168375386480896</v>
      </c>
      <c r="I21" s="17">
        <f t="shared" si="1"/>
        <v>47.168375386480896</v>
      </c>
      <c r="J21" s="7" t="str">
        <f t="shared" si="2"/>
        <v>JA</v>
      </c>
      <c r="K21" s="45">
        <f t="shared" si="4"/>
        <v>1240</v>
      </c>
      <c r="L21" s="20">
        <f t="shared" si="5"/>
        <v>6433.7664027159944</v>
      </c>
      <c r="M21" s="20">
        <f t="shared" si="6"/>
        <v>1754.6635643770894</v>
      </c>
      <c r="N21" s="20">
        <f t="shared" si="7"/>
        <v>1754.6635643770894</v>
      </c>
      <c r="O21" s="20">
        <f t="shared" si="8"/>
        <v>11697.757095847264</v>
      </c>
      <c r="P21" s="20">
        <f t="shared" si="9"/>
        <v>1754.6635643770894</v>
      </c>
      <c r="Q21" s="29">
        <f t="shared" si="10"/>
        <v>35093.271287541786</v>
      </c>
      <c r="R21" s="20">
        <f t="shared" si="11"/>
        <v>58488.785479236314</v>
      </c>
      <c r="S21" s="20">
        <f t="shared" si="12"/>
        <v>58488.785479236314</v>
      </c>
      <c r="Z21" s="39"/>
      <c r="AA21" s="39"/>
    </row>
    <row r="22" spans="1:40" x14ac:dyDescent="0.2">
      <c r="A22" s="30">
        <v>11</v>
      </c>
      <c r="B22" s="9" t="s">
        <v>20</v>
      </c>
      <c r="C22" s="5" t="s">
        <v>154</v>
      </c>
      <c r="D22" s="17">
        <v>57.488782332999996</v>
      </c>
      <c r="E22" s="17">
        <v>9.9675831909999992</v>
      </c>
      <c r="F22" s="53">
        <v>425.48344662344147</v>
      </c>
      <c r="G22" s="16">
        <f t="shared" si="3"/>
        <v>67.456365523999992</v>
      </c>
      <c r="H22" s="16">
        <f t="shared" si="0"/>
        <v>42.548344662344149</v>
      </c>
      <c r="I22" s="17">
        <f t="shared" si="1"/>
        <v>425.48344662344147</v>
      </c>
      <c r="J22" s="7" t="str">
        <f t="shared" si="2"/>
        <v>JA</v>
      </c>
      <c r="K22" s="45">
        <f t="shared" si="4"/>
        <v>1000</v>
      </c>
      <c r="L22" s="20">
        <f t="shared" si="5"/>
        <v>46803.179128578566</v>
      </c>
      <c r="M22" s="20">
        <f t="shared" si="6"/>
        <v>12764.503398703244</v>
      </c>
      <c r="N22" s="20">
        <f t="shared" si="7"/>
        <v>12764.503398703244</v>
      </c>
      <c r="O22" s="20">
        <f t="shared" si="8"/>
        <v>85096.689324688297</v>
      </c>
      <c r="P22" s="20">
        <f t="shared" si="9"/>
        <v>12764.503398703244</v>
      </c>
      <c r="Q22" s="29">
        <f t="shared" si="10"/>
        <v>255290.06797406488</v>
      </c>
      <c r="R22" s="20">
        <f t="shared" si="11"/>
        <v>425483.44662344147</v>
      </c>
      <c r="S22" s="20">
        <f t="shared" si="12"/>
        <v>425483.44662344147</v>
      </c>
      <c r="Z22" s="39"/>
      <c r="AA22" s="39"/>
    </row>
    <row r="23" spans="1:40" x14ac:dyDescent="0.2">
      <c r="A23" s="30">
        <v>11</v>
      </c>
      <c r="B23" s="9" t="s">
        <v>21</v>
      </c>
      <c r="C23" s="5" t="s">
        <v>155</v>
      </c>
      <c r="D23" s="17">
        <v>60.321014218000002</v>
      </c>
      <c r="E23" s="17">
        <v>22.943752346</v>
      </c>
      <c r="F23" s="53">
        <v>229.95912058268405</v>
      </c>
      <c r="G23" s="16">
        <f t="shared" si="3"/>
        <v>83.264766563999999</v>
      </c>
      <c r="H23" s="16">
        <f t="shared" si="0"/>
        <v>22.995912058268406</v>
      </c>
      <c r="I23" s="17">
        <f t="shared" si="1"/>
        <v>229.95912058268405</v>
      </c>
      <c r="J23" s="7" t="str">
        <f t="shared" si="2"/>
        <v>JA</v>
      </c>
      <c r="K23" s="45">
        <f t="shared" si="4"/>
        <v>1000</v>
      </c>
      <c r="L23" s="20">
        <f t="shared" ref="L23:L86" si="13">S23*0.11</f>
        <v>25295.503264095245</v>
      </c>
      <c r="M23" s="20">
        <f t="shared" ref="M23:M86" si="14">S23*0.03</f>
        <v>6898.7736174805214</v>
      </c>
      <c r="N23" s="20">
        <f t="shared" ref="N23:N86" si="15">S23*0.03</f>
        <v>6898.7736174805214</v>
      </c>
      <c r="O23" s="20">
        <f t="shared" ref="O23:O86" si="16">S23*0.2</f>
        <v>45991.824116536816</v>
      </c>
      <c r="P23" s="20">
        <f t="shared" ref="P23:P86" si="17">S23*0.03</f>
        <v>6898.7736174805214</v>
      </c>
      <c r="Q23" s="29">
        <f t="shared" ref="Q23:Q86" si="18">S23*0.6</f>
        <v>137975.47234961044</v>
      </c>
      <c r="R23" s="20">
        <f t="shared" si="11"/>
        <v>229959.12058268406</v>
      </c>
      <c r="S23" s="20">
        <f t="shared" si="12"/>
        <v>229959.12058268406</v>
      </c>
      <c r="Z23" s="39"/>
      <c r="AA23" s="39"/>
    </row>
    <row r="24" spans="1:40" x14ac:dyDescent="0.2">
      <c r="A24" s="30">
        <v>11</v>
      </c>
      <c r="B24" s="9" t="s">
        <v>22</v>
      </c>
      <c r="C24" s="5" t="s">
        <v>156</v>
      </c>
      <c r="D24" s="17">
        <v>1.5045071740000002</v>
      </c>
      <c r="E24" s="17">
        <v>0.110280612</v>
      </c>
      <c r="F24" s="53">
        <v>6.3208843323817252</v>
      </c>
      <c r="G24" s="16">
        <f t="shared" si="3"/>
        <v>1.6147877860000002</v>
      </c>
      <c r="H24" s="16">
        <f t="shared" si="0"/>
        <v>0.63208843323817254</v>
      </c>
      <c r="I24" s="17">
        <f t="shared" si="1"/>
        <v>6.3208843323817252</v>
      </c>
      <c r="J24" s="7" t="str">
        <f t="shared" si="2"/>
        <v>JA</v>
      </c>
      <c r="K24" s="45">
        <f t="shared" si="4"/>
        <v>1240</v>
      </c>
      <c r="L24" s="20">
        <f t="shared" si="13"/>
        <v>862.16862293686734</v>
      </c>
      <c r="M24" s="20">
        <f t="shared" si="14"/>
        <v>235.13689716460019</v>
      </c>
      <c r="N24" s="20">
        <f t="shared" si="15"/>
        <v>235.13689716460019</v>
      </c>
      <c r="O24" s="20">
        <f t="shared" si="16"/>
        <v>1567.5793144306681</v>
      </c>
      <c r="P24" s="20">
        <f t="shared" si="17"/>
        <v>235.13689716460019</v>
      </c>
      <c r="Q24" s="29">
        <f t="shared" si="18"/>
        <v>4702.7379432920034</v>
      </c>
      <c r="R24" s="20">
        <f t="shared" si="11"/>
        <v>7837.8965721533395</v>
      </c>
      <c r="S24" s="20">
        <f t="shared" si="12"/>
        <v>7837.8965721533395</v>
      </c>
      <c r="Z24" s="39"/>
      <c r="AA24" s="39"/>
    </row>
    <row r="25" spans="1:40" ht="13.5" thickBot="1" x14ac:dyDescent="0.25">
      <c r="A25" s="57">
        <v>11</v>
      </c>
      <c r="B25" s="22" t="s">
        <v>23</v>
      </c>
      <c r="C25" s="23" t="s">
        <v>24</v>
      </c>
      <c r="D25" s="25">
        <v>82.56707864900001</v>
      </c>
      <c r="E25" s="25">
        <v>8.5150434560000008</v>
      </c>
      <c r="F25" s="56">
        <v>620.59051309330061</v>
      </c>
      <c r="G25" s="24">
        <f t="shared" si="3"/>
        <v>91.08212210500001</v>
      </c>
      <c r="H25" s="24">
        <f t="shared" si="0"/>
        <v>62.059051309330066</v>
      </c>
      <c r="I25" s="25">
        <f t="shared" si="1"/>
        <v>620.59051309330061</v>
      </c>
      <c r="J25" s="14" t="str">
        <f t="shared" si="2"/>
        <v>JA</v>
      </c>
      <c r="K25" s="45">
        <f t="shared" si="4"/>
        <v>1000</v>
      </c>
      <c r="L25" s="20">
        <f t="shared" si="13"/>
        <v>68264.956440263064</v>
      </c>
      <c r="M25" s="20">
        <f t="shared" si="14"/>
        <v>18617.715392799018</v>
      </c>
      <c r="N25" s="20">
        <f t="shared" si="15"/>
        <v>18617.715392799018</v>
      </c>
      <c r="O25" s="20">
        <f t="shared" si="16"/>
        <v>124118.10261866014</v>
      </c>
      <c r="P25" s="20">
        <f t="shared" si="17"/>
        <v>18617.715392799018</v>
      </c>
      <c r="Q25" s="29">
        <f t="shared" si="18"/>
        <v>372354.30785598035</v>
      </c>
      <c r="R25" s="20">
        <f t="shared" si="11"/>
        <v>620590.51309330063</v>
      </c>
      <c r="S25" s="20">
        <f t="shared" si="12"/>
        <v>620590.51309330063</v>
      </c>
      <c r="Z25" s="39"/>
      <c r="AA25" s="39"/>
    </row>
    <row r="26" spans="1:40" x14ac:dyDescent="0.2">
      <c r="A26" s="30">
        <v>15</v>
      </c>
      <c r="B26" s="13" t="s">
        <v>25</v>
      </c>
      <c r="C26" s="6" t="s">
        <v>157</v>
      </c>
      <c r="D26" s="19">
        <v>5.40053698</v>
      </c>
      <c r="E26" s="19">
        <v>6.2823247499999999</v>
      </c>
      <c r="F26" s="55">
        <v>87.435399700012212</v>
      </c>
      <c r="G26" s="18">
        <f t="shared" si="3"/>
        <v>11.682861729999999</v>
      </c>
      <c r="H26" s="18">
        <f t="shared" si="0"/>
        <v>8.7435399700012209</v>
      </c>
      <c r="I26" s="19">
        <f t="shared" si="1"/>
        <v>87.435399700012212</v>
      </c>
      <c r="J26" s="8" t="str">
        <f t="shared" si="2"/>
        <v>JA</v>
      </c>
      <c r="K26" s="45">
        <f t="shared" si="4"/>
        <v>1240</v>
      </c>
      <c r="L26" s="20">
        <f t="shared" si="13"/>
        <v>11926.188519081667</v>
      </c>
      <c r="M26" s="20">
        <f t="shared" si="14"/>
        <v>3252.5968688404541</v>
      </c>
      <c r="N26" s="20">
        <f t="shared" si="15"/>
        <v>3252.5968688404541</v>
      </c>
      <c r="O26" s="20">
        <f t="shared" si="16"/>
        <v>21683.979125603029</v>
      </c>
      <c r="P26" s="20">
        <f t="shared" si="17"/>
        <v>3252.5968688404541</v>
      </c>
      <c r="Q26" s="29">
        <f t="shared" si="18"/>
        <v>65051.937376809088</v>
      </c>
      <c r="R26" s="20">
        <f t="shared" si="11"/>
        <v>108419.89562801515</v>
      </c>
      <c r="S26" s="20">
        <f t="shared" si="12"/>
        <v>108419.89562801515</v>
      </c>
      <c r="Z26" s="39"/>
      <c r="AA26" s="39"/>
    </row>
    <row r="27" spans="1:40" x14ac:dyDescent="0.2">
      <c r="A27" s="30">
        <v>15</v>
      </c>
      <c r="B27" s="9" t="s">
        <v>158</v>
      </c>
      <c r="C27" s="5" t="s">
        <v>159</v>
      </c>
      <c r="D27" s="17">
        <v>48.028459141999996</v>
      </c>
      <c r="E27" s="17">
        <v>12.036600936000001</v>
      </c>
      <c r="F27" s="53">
        <v>902.83181157294212</v>
      </c>
      <c r="G27" s="16">
        <f t="shared" si="3"/>
        <v>60.065060077999995</v>
      </c>
      <c r="H27" s="16">
        <f t="shared" si="0"/>
        <v>90.283181157294223</v>
      </c>
      <c r="I27" s="17">
        <f t="shared" si="1"/>
        <v>600.65060077999999</v>
      </c>
      <c r="J27" s="7" t="str">
        <f t="shared" si="2"/>
        <v>Nei</v>
      </c>
      <c r="K27" s="45">
        <f t="shared" si="4"/>
        <v>1000</v>
      </c>
      <c r="L27" s="20">
        <f t="shared" si="13"/>
        <v>66071.566085800005</v>
      </c>
      <c r="M27" s="20">
        <f t="shared" si="14"/>
        <v>18019.5180234</v>
      </c>
      <c r="N27" s="20">
        <f t="shared" si="15"/>
        <v>18019.5180234</v>
      </c>
      <c r="O27" s="20">
        <f t="shared" si="16"/>
        <v>120130.120156</v>
      </c>
      <c r="P27" s="20">
        <f t="shared" si="17"/>
        <v>18019.5180234</v>
      </c>
      <c r="Q27" s="29">
        <f t="shared" si="18"/>
        <v>360390.360468</v>
      </c>
      <c r="R27" s="20">
        <f t="shared" si="11"/>
        <v>600650.60077999998</v>
      </c>
      <c r="S27" s="20">
        <f t="shared" si="12"/>
        <v>600650.60077999998</v>
      </c>
      <c r="Z27" s="39"/>
      <c r="AA27" s="39"/>
    </row>
    <row r="28" spans="1:40" x14ac:dyDescent="0.2">
      <c r="A28" s="30">
        <v>15</v>
      </c>
      <c r="B28" s="9" t="s">
        <v>160</v>
      </c>
      <c r="C28" s="5" t="s">
        <v>161</v>
      </c>
      <c r="D28" s="17">
        <v>43.078011420000003</v>
      </c>
      <c r="E28" s="17">
        <v>23.875759011</v>
      </c>
      <c r="F28" s="53">
        <v>599.67161847308694</v>
      </c>
      <c r="G28" s="16">
        <f t="shared" si="3"/>
        <v>66.953770431000009</v>
      </c>
      <c r="H28" s="16">
        <f t="shared" si="0"/>
        <v>59.967161847308695</v>
      </c>
      <c r="I28" s="17">
        <f t="shared" si="1"/>
        <v>599.67161847308694</v>
      </c>
      <c r="J28" s="7" t="str">
        <f t="shared" si="2"/>
        <v>JA</v>
      </c>
      <c r="K28" s="45">
        <f t="shared" si="4"/>
        <v>1000</v>
      </c>
      <c r="L28" s="20">
        <f t="shared" si="13"/>
        <v>65963.878032039574</v>
      </c>
      <c r="M28" s="20">
        <f t="shared" si="14"/>
        <v>17990.148554192609</v>
      </c>
      <c r="N28" s="20">
        <f t="shared" si="15"/>
        <v>17990.148554192609</v>
      </c>
      <c r="O28" s="20">
        <f t="shared" si="16"/>
        <v>119934.3236946174</v>
      </c>
      <c r="P28" s="20">
        <f t="shared" si="17"/>
        <v>17990.148554192609</v>
      </c>
      <c r="Q28" s="29">
        <f t="shared" si="18"/>
        <v>359802.97108385217</v>
      </c>
      <c r="R28" s="20">
        <f t="shared" si="11"/>
        <v>599671.61847308697</v>
      </c>
      <c r="S28" s="20">
        <f t="shared" si="12"/>
        <v>599671.61847308697</v>
      </c>
      <c r="Z28" s="39"/>
      <c r="AA28" s="39"/>
    </row>
    <row r="29" spans="1:40" x14ac:dyDescent="0.2">
      <c r="A29" s="30">
        <v>15</v>
      </c>
      <c r="B29" s="9" t="s">
        <v>26</v>
      </c>
      <c r="C29" s="5" t="s">
        <v>162</v>
      </c>
      <c r="D29" s="17">
        <v>28.215983102000003</v>
      </c>
      <c r="E29" s="17">
        <v>1.5712898899999999</v>
      </c>
      <c r="F29" s="53">
        <v>385.21788917897544</v>
      </c>
      <c r="G29" s="16">
        <f t="shared" si="3"/>
        <v>29.787272992000002</v>
      </c>
      <c r="H29" s="16">
        <f t="shared" si="0"/>
        <v>38.521788917897545</v>
      </c>
      <c r="I29" s="17">
        <f t="shared" si="1"/>
        <v>297.87272992000004</v>
      </c>
      <c r="J29" s="7" t="str">
        <f t="shared" si="2"/>
        <v>Nei</v>
      </c>
      <c r="K29" s="45">
        <f t="shared" si="4"/>
        <v>1000</v>
      </c>
      <c r="L29" s="20">
        <f t="shared" si="13"/>
        <v>32766.000291200002</v>
      </c>
      <c r="M29" s="20">
        <f t="shared" si="14"/>
        <v>8936.1818975999995</v>
      </c>
      <c r="N29" s="20">
        <f t="shared" si="15"/>
        <v>8936.1818975999995</v>
      </c>
      <c r="O29" s="20">
        <f t="shared" si="16"/>
        <v>59574.545984000004</v>
      </c>
      <c r="P29" s="20">
        <f t="shared" si="17"/>
        <v>8936.1818975999995</v>
      </c>
      <c r="Q29" s="29">
        <f t="shared" si="18"/>
        <v>178723.63795199999</v>
      </c>
      <c r="R29" s="20">
        <f t="shared" si="11"/>
        <v>297872.72992000001</v>
      </c>
      <c r="S29" s="20">
        <f t="shared" si="12"/>
        <v>297872.72992000001</v>
      </c>
      <c r="Z29" s="39"/>
      <c r="AA29" s="39"/>
    </row>
    <row r="30" spans="1:40" x14ac:dyDescent="0.2">
      <c r="A30" s="30">
        <v>15</v>
      </c>
      <c r="B30" s="9" t="s">
        <v>27</v>
      </c>
      <c r="C30" s="5" t="s">
        <v>163</v>
      </c>
      <c r="D30" s="17">
        <v>10.817603446</v>
      </c>
      <c r="E30" s="17">
        <v>0.69252734500000002</v>
      </c>
      <c r="F30" s="53">
        <v>93.206722023146511</v>
      </c>
      <c r="G30" s="16">
        <f t="shared" si="3"/>
        <v>11.510130791</v>
      </c>
      <c r="H30" s="16">
        <f t="shared" si="0"/>
        <v>9.3206722023146522</v>
      </c>
      <c r="I30" s="17">
        <f t="shared" si="1"/>
        <v>93.206722023146511</v>
      </c>
      <c r="J30" s="7" t="str">
        <f t="shared" si="2"/>
        <v>JA</v>
      </c>
      <c r="K30" s="45">
        <f t="shared" si="4"/>
        <v>1240</v>
      </c>
      <c r="L30" s="20">
        <f t="shared" si="13"/>
        <v>12713.396883957184</v>
      </c>
      <c r="M30" s="20">
        <f t="shared" si="14"/>
        <v>3467.2900592610499</v>
      </c>
      <c r="N30" s="20">
        <f t="shared" si="15"/>
        <v>3467.2900592610499</v>
      </c>
      <c r="O30" s="20">
        <f t="shared" si="16"/>
        <v>23115.267061740335</v>
      </c>
      <c r="P30" s="20">
        <f t="shared" si="17"/>
        <v>3467.2900592610499</v>
      </c>
      <c r="Q30" s="29">
        <f t="shared" si="18"/>
        <v>69345.801185221004</v>
      </c>
      <c r="R30" s="20">
        <f t="shared" si="11"/>
        <v>115576.33530870167</v>
      </c>
      <c r="S30" s="20">
        <f t="shared" si="12"/>
        <v>115576.33530870167</v>
      </c>
      <c r="Z30" s="39"/>
      <c r="AA30" s="39"/>
    </row>
    <row r="31" spans="1:40" x14ac:dyDescent="0.2">
      <c r="A31" s="30">
        <v>15</v>
      </c>
      <c r="B31" s="9" t="s">
        <v>28</v>
      </c>
      <c r="C31" s="5" t="s">
        <v>164</v>
      </c>
      <c r="D31" s="17">
        <v>7.7644461079999996</v>
      </c>
      <c r="E31" s="17">
        <v>3.4450494700000003</v>
      </c>
      <c r="F31" s="53">
        <v>119.5245097668364</v>
      </c>
      <c r="G31" s="16">
        <f t="shared" si="3"/>
        <v>11.209495578</v>
      </c>
      <c r="H31" s="16">
        <f t="shared" si="0"/>
        <v>11.952450976683641</v>
      </c>
      <c r="I31" s="17">
        <f t="shared" si="1"/>
        <v>112.09495578000001</v>
      </c>
      <c r="J31" s="7" t="str">
        <f t="shared" si="2"/>
        <v>Nei</v>
      </c>
      <c r="K31" s="45">
        <f t="shared" si="4"/>
        <v>1240</v>
      </c>
      <c r="L31" s="20">
        <f t="shared" si="13"/>
        <v>15289.751968392002</v>
      </c>
      <c r="M31" s="20">
        <f t="shared" si="14"/>
        <v>4169.9323550160007</v>
      </c>
      <c r="N31" s="20">
        <f t="shared" si="15"/>
        <v>4169.9323550160007</v>
      </c>
      <c r="O31" s="20">
        <f t="shared" si="16"/>
        <v>27799.549033440006</v>
      </c>
      <c r="P31" s="20">
        <f t="shared" si="17"/>
        <v>4169.9323550160007</v>
      </c>
      <c r="Q31" s="29">
        <f t="shared" si="18"/>
        <v>83398.647100320013</v>
      </c>
      <c r="R31" s="20">
        <f t="shared" si="11"/>
        <v>138997.74516720002</v>
      </c>
      <c r="S31" s="20">
        <f t="shared" si="12"/>
        <v>138997.74516720002</v>
      </c>
      <c r="Z31" s="39"/>
      <c r="AA31" s="39"/>
    </row>
    <row r="32" spans="1:40" x14ac:dyDescent="0.2">
      <c r="A32" s="30">
        <v>15</v>
      </c>
      <c r="B32" s="9" t="s">
        <v>29</v>
      </c>
      <c r="C32" s="5" t="s">
        <v>165</v>
      </c>
      <c r="D32" s="17">
        <v>5.9592460860000003</v>
      </c>
      <c r="E32" s="17">
        <v>3.299195622</v>
      </c>
      <c r="F32" s="53">
        <v>97.203254254492435</v>
      </c>
      <c r="G32" s="16">
        <f t="shared" si="3"/>
        <v>9.2584417079999994</v>
      </c>
      <c r="H32" s="16">
        <f t="shared" si="0"/>
        <v>9.7203254254492446</v>
      </c>
      <c r="I32" s="17">
        <f t="shared" si="1"/>
        <v>92.584417079999994</v>
      </c>
      <c r="J32" s="7" t="str">
        <f t="shared" si="2"/>
        <v>Nei</v>
      </c>
      <c r="K32" s="45">
        <f t="shared" si="4"/>
        <v>1240</v>
      </c>
      <c r="L32" s="20">
        <f t="shared" si="13"/>
        <v>12628.514489711999</v>
      </c>
      <c r="M32" s="20">
        <f t="shared" si="14"/>
        <v>3444.1403153759998</v>
      </c>
      <c r="N32" s="20">
        <f t="shared" si="15"/>
        <v>3444.1403153759998</v>
      </c>
      <c r="O32" s="20">
        <f t="shared" si="16"/>
        <v>22960.935435840001</v>
      </c>
      <c r="P32" s="20">
        <f t="shared" si="17"/>
        <v>3444.1403153759998</v>
      </c>
      <c r="Q32" s="29">
        <f t="shared" si="18"/>
        <v>68882.80630751999</v>
      </c>
      <c r="R32" s="20">
        <f t="shared" si="11"/>
        <v>114804.67717919999</v>
      </c>
      <c r="S32" s="20">
        <f t="shared" si="12"/>
        <v>114804.67717919999</v>
      </c>
      <c r="Z32" s="39"/>
      <c r="AA32" s="39"/>
    </row>
    <row r="33" spans="1:35" x14ac:dyDescent="0.2">
      <c r="A33" s="30">
        <v>15</v>
      </c>
      <c r="B33" s="9" t="s">
        <v>30</v>
      </c>
      <c r="C33" s="5" t="s">
        <v>166</v>
      </c>
      <c r="D33" s="17">
        <v>5.1494593469999996</v>
      </c>
      <c r="E33" s="17">
        <v>1.9405442239999999</v>
      </c>
      <c r="F33" s="53">
        <v>82.27022189592229</v>
      </c>
      <c r="G33" s="16">
        <f t="shared" si="3"/>
        <v>7.0900035709999996</v>
      </c>
      <c r="H33" s="16">
        <f t="shared" si="0"/>
        <v>8.2270221895922298</v>
      </c>
      <c r="I33" s="17">
        <f t="shared" si="1"/>
        <v>70.900035709999997</v>
      </c>
      <c r="J33" s="7" t="str">
        <f t="shared" si="2"/>
        <v>Nei</v>
      </c>
      <c r="K33" s="45">
        <f t="shared" si="4"/>
        <v>1240</v>
      </c>
      <c r="L33" s="20">
        <f t="shared" si="13"/>
        <v>9670.7648708439992</v>
      </c>
      <c r="M33" s="20">
        <f t="shared" si="14"/>
        <v>2637.4813284119996</v>
      </c>
      <c r="N33" s="20">
        <f t="shared" si="15"/>
        <v>2637.4813284119996</v>
      </c>
      <c r="O33" s="20">
        <f t="shared" si="16"/>
        <v>17583.20885608</v>
      </c>
      <c r="P33" s="20">
        <f t="shared" si="17"/>
        <v>2637.4813284119996</v>
      </c>
      <c r="Q33" s="29">
        <f t="shared" si="18"/>
        <v>52749.62656823999</v>
      </c>
      <c r="R33" s="20">
        <f t="shared" si="11"/>
        <v>87916.04428039999</v>
      </c>
      <c r="S33" s="20">
        <f t="shared" si="12"/>
        <v>87916.04428039999</v>
      </c>
      <c r="Z33" s="39"/>
      <c r="AA33" s="39"/>
    </row>
    <row r="34" spans="1:35" x14ac:dyDescent="0.2">
      <c r="A34" s="30">
        <v>15</v>
      </c>
      <c r="B34" s="9" t="s">
        <v>31</v>
      </c>
      <c r="C34" s="5" t="s">
        <v>167</v>
      </c>
      <c r="D34" s="17">
        <v>39.32930339</v>
      </c>
      <c r="E34" s="17">
        <v>4.8041013130000003</v>
      </c>
      <c r="F34" s="53">
        <v>480.91629967365606</v>
      </c>
      <c r="G34" s="16">
        <f t="shared" si="3"/>
        <v>44.133404702999997</v>
      </c>
      <c r="H34" s="16">
        <f t="shared" si="0"/>
        <v>48.091629967365606</v>
      </c>
      <c r="I34" s="17">
        <f t="shared" si="1"/>
        <v>441.33404702999997</v>
      </c>
      <c r="J34" s="7" t="str">
        <f t="shared" si="2"/>
        <v>Nei</v>
      </c>
      <c r="K34" s="45">
        <f t="shared" si="4"/>
        <v>1000</v>
      </c>
      <c r="L34" s="20">
        <f t="shared" si="13"/>
        <v>48546.745173299998</v>
      </c>
      <c r="M34" s="20">
        <f t="shared" si="14"/>
        <v>13240.021410899999</v>
      </c>
      <c r="N34" s="20">
        <f t="shared" si="15"/>
        <v>13240.021410899999</v>
      </c>
      <c r="O34" s="20">
        <f t="shared" si="16"/>
        <v>88266.809406</v>
      </c>
      <c r="P34" s="20">
        <f t="shared" si="17"/>
        <v>13240.021410899999</v>
      </c>
      <c r="Q34" s="29">
        <f t="shared" si="18"/>
        <v>264800.42821799999</v>
      </c>
      <c r="R34" s="20">
        <f t="shared" si="11"/>
        <v>441334.04702999996</v>
      </c>
      <c r="S34" s="20">
        <f t="shared" si="12"/>
        <v>441334.04702999996</v>
      </c>
      <c r="Z34" s="39"/>
      <c r="AA34" s="39"/>
    </row>
    <row r="35" spans="1:35" x14ac:dyDescent="0.2">
      <c r="A35" s="30">
        <v>15</v>
      </c>
      <c r="B35" s="9" t="s">
        <v>32</v>
      </c>
      <c r="C35" s="5" t="s">
        <v>168</v>
      </c>
      <c r="D35" s="17">
        <v>18.253282204000001</v>
      </c>
      <c r="E35" s="17">
        <v>2.0936916480000001</v>
      </c>
      <c r="F35" s="53">
        <v>306.37326335119241</v>
      </c>
      <c r="G35" s="16">
        <f t="shared" si="3"/>
        <v>20.346973852000001</v>
      </c>
      <c r="H35" s="16">
        <f t="shared" si="0"/>
        <v>30.637326335119241</v>
      </c>
      <c r="I35" s="17">
        <f t="shared" si="1"/>
        <v>203.46973852000002</v>
      </c>
      <c r="J35" s="7" t="str">
        <f t="shared" si="2"/>
        <v>Nei</v>
      </c>
      <c r="K35" s="45">
        <f t="shared" si="4"/>
        <v>1000</v>
      </c>
      <c r="L35" s="20">
        <f t="shared" si="13"/>
        <v>22381.6712372</v>
      </c>
      <c r="M35" s="20">
        <f t="shared" si="14"/>
        <v>6104.0921556000003</v>
      </c>
      <c r="N35" s="20">
        <f t="shared" si="15"/>
        <v>6104.0921556000003</v>
      </c>
      <c r="O35" s="20">
        <f t="shared" si="16"/>
        <v>40693.947704000006</v>
      </c>
      <c r="P35" s="20">
        <f t="shared" si="17"/>
        <v>6104.0921556000003</v>
      </c>
      <c r="Q35" s="29">
        <f t="shared" si="18"/>
        <v>122081.843112</v>
      </c>
      <c r="R35" s="20">
        <f t="shared" si="11"/>
        <v>203469.73852000001</v>
      </c>
      <c r="S35" s="20">
        <f t="shared" si="12"/>
        <v>203469.73852000001</v>
      </c>
      <c r="Z35" s="39"/>
      <c r="AA35" s="39"/>
    </row>
    <row r="36" spans="1:35" x14ac:dyDescent="0.2">
      <c r="A36" s="30">
        <v>15</v>
      </c>
      <c r="B36" s="9" t="s">
        <v>33</v>
      </c>
      <c r="C36" s="5" t="s">
        <v>169</v>
      </c>
      <c r="D36" s="17">
        <v>14.929717406</v>
      </c>
      <c r="E36" s="17">
        <v>3.2088319350000001</v>
      </c>
      <c r="F36" s="53">
        <v>228.83047471081792</v>
      </c>
      <c r="G36" s="16">
        <f t="shared" si="3"/>
        <v>18.138549341000001</v>
      </c>
      <c r="H36" s="16">
        <f t="shared" si="0"/>
        <v>22.883047471081795</v>
      </c>
      <c r="I36" s="17">
        <f t="shared" si="1"/>
        <v>181.38549341000001</v>
      </c>
      <c r="J36" s="7" t="str">
        <f t="shared" si="2"/>
        <v>Nei</v>
      </c>
      <c r="K36" s="45">
        <f t="shared" si="4"/>
        <v>1240</v>
      </c>
      <c r="L36" s="20">
        <f t="shared" si="13"/>
        <v>22000</v>
      </c>
      <c r="M36" s="20">
        <f t="shared" si="14"/>
        <v>6000</v>
      </c>
      <c r="N36" s="20">
        <f t="shared" si="15"/>
        <v>6000</v>
      </c>
      <c r="O36" s="20">
        <f t="shared" si="16"/>
        <v>40000</v>
      </c>
      <c r="P36" s="20">
        <f t="shared" si="17"/>
        <v>6000</v>
      </c>
      <c r="Q36" s="29">
        <f t="shared" si="18"/>
        <v>120000</v>
      </c>
      <c r="R36" s="20">
        <f t="shared" si="11"/>
        <v>224918.01182840002</v>
      </c>
      <c r="S36" s="20">
        <f t="shared" si="12"/>
        <v>200000</v>
      </c>
      <c r="Z36" s="39"/>
      <c r="AA36" s="39"/>
    </row>
    <row r="37" spans="1:35" x14ac:dyDescent="0.2">
      <c r="A37" s="30">
        <v>15</v>
      </c>
      <c r="B37" s="9" t="s">
        <v>34</v>
      </c>
      <c r="C37" s="5" t="s">
        <v>170</v>
      </c>
      <c r="D37" s="17">
        <v>2.9967059200000001</v>
      </c>
      <c r="E37" s="17">
        <v>3.790513953</v>
      </c>
      <c r="F37" s="53">
        <v>58.506169854373049</v>
      </c>
      <c r="G37" s="16">
        <f t="shared" si="3"/>
        <v>6.7872198729999997</v>
      </c>
      <c r="H37" s="16">
        <f t="shared" si="0"/>
        <v>5.8506169854373056</v>
      </c>
      <c r="I37" s="17">
        <f t="shared" si="1"/>
        <v>58.506169854373049</v>
      </c>
      <c r="J37" s="7" t="str">
        <f t="shared" si="2"/>
        <v>JA</v>
      </c>
      <c r="K37" s="45">
        <f t="shared" si="4"/>
        <v>1240</v>
      </c>
      <c r="L37" s="20">
        <f t="shared" si="13"/>
        <v>7980.2415681364837</v>
      </c>
      <c r="M37" s="20">
        <f t="shared" si="14"/>
        <v>2176.4295185826772</v>
      </c>
      <c r="N37" s="20">
        <f t="shared" si="15"/>
        <v>2176.4295185826772</v>
      </c>
      <c r="O37" s="20">
        <f t="shared" si="16"/>
        <v>14509.530123884517</v>
      </c>
      <c r="P37" s="20">
        <f t="shared" si="17"/>
        <v>2176.4295185826772</v>
      </c>
      <c r="Q37" s="29">
        <f t="shared" si="18"/>
        <v>43528.590371653547</v>
      </c>
      <c r="R37" s="20">
        <f t="shared" si="11"/>
        <v>72547.65061942258</v>
      </c>
      <c r="S37" s="20">
        <f t="shared" si="12"/>
        <v>72547.65061942258</v>
      </c>
      <c r="Z37" s="39"/>
      <c r="AA37" s="39"/>
    </row>
    <row r="38" spans="1:35" x14ac:dyDescent="0.2">
      <c r="A38" s="30">
        <v>15</v>
      </c>
      <c r="B38" s="9" t="s">
        <v>35</v>
      </c>
      <c r="C38" s="5" t="s">
        <v>171</v>
      </c>
      <c r="D38" s="17">
        <v>11.890937039000001</v>
      </c>
      <c r="E38" s="17">
        <v>2.895453179</v>
      </c>
      <c r="F38" s="53">
        <v>40.543013169067024</v>
      </c>
      <c r="G38" s="16">
        <f t="shared" si="3"/>
        <v>14.786390218000001</v>
      </c>
      <c r="H38" s="16">
        <f t="shared" si="0"/>
        <v>4.0543013169067024</v>
      </c>
      <c r="I38" s="17">
        <f t="shared" si="1"/>
        <v>40.543013169067024</v>
      </c>
      <c r="J38" s="7" t="str">
        <f t="shared" si="2"/>
        <v>JA</v>
      </c>
      <c r="K38" s="45">
        <f t="shared" si="4"/>
        <v>1240</v>
      </c>
      <c r="L38" s="20">
        <f t="shared" si="13"/>
        <v>5530.0669962607426</v>
      </c>
      <c r="M38" s="20">
        <f t="shared" si="14"/>
        <v>1508.2000898892934</v>
      </c>
      <c r="N38" s="20">
        <f t="shared" si="15"/>
        <v>1508.2000898892934</v>
      </c>
      <c r="O38" s="20">
        <f t="shared" si="16"/>
        <v>10054.667265928623</v>
      </c>
      <c r="P38" s="20">
        <f t="shared" si="17"/>
        <v>1508.2000898892934</v>
      </c>
      <c r="Q38" s="29">
        <f t="shared" si="18"/>
        <v>30164.001797785866</v>
      </c>
      <c r="R38" s="20">
        <f t="shared" si="11"/>
        <v>50273.336329643113</v>
      </c>
      <c r="S38" s="20">
        <f t="shared" si="12"/>
        <v>50273.336329643113</v>
      </c>
      <c r="Z38" s="39"/>
      <c r="AA38" s="39"/>
    </row>
    <row r="39" spans="1:35" x14ac:dyDescent="0.2">
      <c r="A39" s="30">
        <v>15</v>
      </c>
      <c r="B39" s="9" t="s">
        <v>36</v>
      </c>
      <c r="C39" s="5" t="s">
        <v>172</v>
      </c>
      <c r="D39" s="17">
        <v>19.957529837999999</v>
      </c>
      <c r="E39" s="17">
        <v>3.6941675279999999</v>
      </c>
      <c r="F39" s="53">
        <v>279.72960080647294</v>
      </c>
      <c r="G39" s="16">
        <f t="shared" si="3"/>
        <v>23.651697366</v>
      </c>
      <c r="H39" s="16">
        <f t="shared" si="0"/>
        <v>27.972960080647297</v>
      </c>
      <c r="I39" s="17">
        <f t="shared" si="1"/>
        <v>236.51697366000002</v>
      </c>
      <c r="J39" s="7" t="str">
        <f t="shared" si="2"/>
        <v>Nei</v>
      </c>
      <c r="K39" s="45">
        <f t="shared" si="4"/>
        <v>1000</v>
      </c>
      <c r="L39" s="20">
        <f t="shared" si="13"/>
        <v>26016.867102600001</v>
      </c>
      <c r="M39" s="20">
        <f t="shared" si="14"/>
        <v>7095.5092098000005</v>
      </c>
      <c r="N39" s="20">
        <f t="shared" si="15"/>
        <v>7095.5092098000005</v>
      </c>
      <c r="O39" s="20">
        <f t="shared" si="16"/>
        <v>47303.394732000008</v>
      </c>
      <c r="P39" s="20">
        <f t="shared" si="17"/>
        <v>7095.5092098000005</v>
      </c>
      <c r="Q39" s="29">
        <f t="shared" si="18"/>
        <v>141910.18419600002</v>
      </c>
      <c r="R39" s="20">
        <f t="shared" si="11"/>
        <v>236516.97366000002</v>
      </c>
      <c r="S39" s="20">
        <f t="shared" si="12"/>
        <v>236516.97366000002</v>
      </c>
      <c r="Z39" s="39"/>
      <c r="AA39" s="39"/>
    </row>
    <row r="40" spans="1:35" x14ac:dyDescent="0.2">
      <c r="A40" s="30">
        <v>15</v>
      </c>
      <c r="B40" s="9" t="s">
        <v>37</v>
      </c>
      <c r="C40" s="5" t="s">
        <v>173</v>
      </c>
      <c r="D40" s="17">
        <v>39.019321472000001</v>
      </c>
      <c r="E40" s="17">
        <v>3.1972185750000004</v>
      </c>
      <c r="F40" s="53">
        <v>781.03763183390117</v>
      </c>
      <c r="G40" s="16">
        <f t="shared" si="3"/>
        <v>42.216540047000002</v>
      </c>
      <c r="H40" s="16">
        <f t="shared" si="0"/>
        <v>78.103763183390129</v>
      </c>
      <c r="I40" s="17">
        <f t="shared" si="1"/>
        <v>422.16540047000001</v>
      </c>
      <c r="J40" s="7" t="str">
        <f t="shared" si="2"/>
        <v>Nei</v>
      </c>
      <c r="K40" s="45">
        <f t="shared" si="4"/>
        <v>1000</v>
      </c>
      <c r="L40" s="20">
        <f t="shared" si="13"/>
        <v>46438.194051699997</v>
      </c>
      <c r="M40" s="20">
        <f t="shared" si="14"/>
        <v>12664.9620141</v>
      </c>
      <c r="N40" s="20">
        <f t="shared" si="15"/>
        <v>12664.9620141</v>
      </c>
      <c r="O40" s="20">
        <f t="shared" si="16"/>
        <v>84433.080094000004</v>
      </c>
      <c r="P40" s="20">
        <f t="shared" si="17"/>
        <v>12664.9620141</v>
      </c>
      <c r="Q40" s="29">
        <f t="shared" si="18"/>
        <v>253299.24028199998</v>
      </c>
      <c r="R40" s="20">
        <f t="shared" si="11"/>
        <v>422165.40046999999</v>
      </c>
      <c r="S40" s="20">
        <f t="shared" si="12"/>
        <v>422165.40046999999</v>
      </c>
      <c r="Z40" s="39"/>
      <c r="AA40" s="39"/>
    </row>
    <row r="41" spans="1:35" s="26" customFormat="1" ht="13.5" thickBot="1" x14ac:dyDescent="0.25">
      <c r="A41" s="30">
        <v>15</v>
      </c>
      <c r="B41" s="9" t="s">
        <v>38</v>
      </c>
      <c r="C41" s="5" t="s">
        <v>174</v>
      </c>
      <c r="D41" s="17">
        <v>10.805741107999999</v>
      </c>
      <c r="E41" s="17">
        <v>2.5918542019999999</v>
      </c>
      <c r="F41" s="53">
        <v>60.64443950446671</v>
      </c>
      <c r="G41" s="16">
        <f t="shared" si="3"/>
        <v>13.39759531</v>
      </c>
      <c r="H41" s="16">
        <f t="shared" si="0"/>
        <v>6.0644439504466714</v>
      </c>
      <c r="I41" s="17">
        <f t="shared" si="1"/>
        <v>60.64443950446671</v>
      </c>
      <c r="J41" s="7" t="str">
        <f t="shared" si="2"/>
        <v>JA</v>
      </c>
      <c r="K41" s="45">
        <f t="shared" si="4"/>
        <v>1240</v>
      </c>
      <c r="L41" s="20">
        <f t="shared" si="13"/>
        <v>8271.9015484092597</v>
      </c>
      <c r="M41" s="20">
        <f t="shared" si="14"/>
        <v>2255.9731495661617</v>
      </c>
      <c r="N41" s="20">
        <f t="shared" si="15"/>
        <v>2255.9731495661617</v>
      </c>
      <c r="O41" s="20">
        <f t="shared" si="16"/>
        <v>15039.820997107745</v>
      </c>
      <c r="P41" s="20">
        <f t="shared" si="17"/>
        <v>2255.9731495661617</v>
      </c>
      <c r="Q41" s="29">
        <f t="shared" si="18"/>
        <v>45119.462991323235</v>
      </c>
      <c r="R41" s="20">
        <f t="shared" si="11"/>
        <v>75199.104985538725</v>
      </c>
      <c r="S41" s="20">
        <f t="shared" si="12"/>
        <v>75199.104985538725</v>
      </c>
      <c r="T41"/>
      <c r="U41" s="39"/>
      <c r="V41" s="39"/>
      <c r="W41" s="40"/>
      <c r="X41"/>
      <c r="Y41"/>
      <c r="Z41" s="39"/>
      <c r="AA41" s="39"/>
      <c r="AB41"/>
      <c r="AC41"/>
      <c r="AD41"/>
      <c r="AE41"/>
      <c r="AF41"/>
      <c r="AG41"/>
      <c r="AH41"/>
      <c r="AI41"/>
    </row>
    <row r="42" spans="1:35" s="27" customFormat="1" ht="13.5" thickBot="1" x14ac:dyDescent="0.25">
      <c r="A42" s="30">
        <v>15</v>
      </c>
      <c r="B42" s="9" t="s">
        <v>39</v>
      </c>
      <c r="C42" s="5" t="s">
        <v>175</v>
      </c>
      <c r="D42" s="17">
        <v>22.862668068000001</v>
      </c>
      <c r="E42" s="17">
        <v>5.2970921330000005</v>
      </c>
      <c r="F42" s="53">
        <v>175.68288996157253</v>
      </c>
      <c r="G42" s="16">
        <f t="shared" si="3"/>
        <v>28.159760201000001</v>
      </c>
      <c r="H42" s="16">
        <f t="shared" si="0"/>
        <v>17.568288996157253</v>
      </c>
      <c r="I42" s="17">
        <f t="shared" si="1"/>
        <v>175.68288996157253</v>
      </c>
      <c r="J42" s="7" t="str">
        <f t="shared" si="2"/>
        <v>JA</v>
      </c>
      <c r="K42" s="45">
        <f t="shared" si="4"/>
        <v>1240</v>
      </c>
      <c r="L42" s="20">
        <f t="shared" si="13"/>
        <v>22000</v>
      </c>
      <c r="M42" s="20">
        <f t="shared" si="14"/>
        <v>6000</v>
      </c>
      <c r="N42" s="20">
        <f t="shared" si="15"/>
        <v>6000</v>
      </c>
      <c r="O42" s="20">
        <f t="shared" si="16"/>
        <v>40000</v>
      </c>
      <c r="P42" s="20">
        <f t="shared" si="17"/>
        <v>6000</v>
      </c>
      <c r="Q42" s="29">
        <f t="shared" si="18"/>
        <v>120000</v>
      </c>
      <c r="R42" s="20">
        <f t="shared" si="11"/>
        <v>217846.78355234992</v>
      </c>
      <c r="S42" s="20">
        <f t="shared" si="12"/>
        <v>200000</v>
      </c>
      <c r="T42"/>
      <c r="U42" s="39"/>
      <c r="V42" s="39"/>
      <c r="W42" s="40"/>
      <c r="X42"/>
      <c r="Y42"/>
      <c r="Z42" s="39"/>
      <c r="AA42" s="39"/>
      <c r="AB42"/>
      <c r="AC42"/>
      <c r="AD42"/>
      <c r="AE42"/>
      <c r="AF42"/>
      <c r="AG42"/>
      <c r="AH42"/>
      <c r="AI42"/>
    </row>
    <row r="43" spans="1:35" x14ac:dyDescent="0.2">
      <c r="A43" s="30">
        <v>15</v>
      </c>
      <c r="B43" s="9" t="s">
        <v>40</v>
      </c>
      <c r="C43" s="11" t="s">
        <v>176</v>
      </c>
      <c r="D43" s="17">
        <v>26.892901104</v>
      </c>
      <c r="E43" s="17">
        <v>0.82268899899999992</v>
      </c>
      <c r="F43" s="53">
        <v>381.6312051165296</v>
      </c>
      <c r="G43" s="16">
        <f t="shared" si="3"/>
        <v>27.715590103</v>
      </c>
      <c r="H43" s="16">
        <f t="shared" si="0"/>
        <v>38.163120511652963</v>
      </c>
      <c r="I43" s="17">
        <f t="shared" si="1"/>
        <v>277.15590103</v>
      </c>
      <c r="J43" s="7" t="str">
        <f t="shared" si="2"/>
        <v>Nei</v>
      </c>
      <c r="K43" s="45">
        <f t="shared" si="4"/>
        <v>1000</v>
      </c>
      <c r="L43" s="20">
        <f t="shared" si="13"/>
        <v>30487.149113300002</v>
      </c>
      <c r="M43" s="20">
        <f t="shared" si="14"/>
        <v>8314.6770309000003</v>
      </c>
      <c r="N43" s="20">
        <f t="shared" si="15"/>
        <v>8314.6770309000003</v>
      </c>
      <c r="O43" s="20">
        <f t="shared" si="16"/>
        <v>55431.180206000005</v>
      </c>
      <c r="P43" s="20">
        <f t="shared" si="17"/>
        <v>8314.6770309000003</v>
      </c>
      <c r="Q43" s="29">
        <f t="shared" si="18"/>
        <v>166293.540618</v>
      </c>
      <c r="R43" s="20">
        <f t="shared" si="11"/>
        <v>277155.90103000001</v>
      </c>
      <c r="S43" s="20">
        <f t="shared" si="12"/>
        <v>277155.90103000001</v>
      </c>
      <c r="Z43" s="39"/>
      <c r="AA43" s="39"/>
    </row>
    <row r="44" spans="1:35" x14ac:dyDescent="0.2">
      <c r="A44" s="30">
        <v>15</v>
      </c>
      <c r="B44" s="9" t="s">
        <v>41</v>
      </c>
      <c r="C44" s="5" t="s">
        <v>177</v>
      </c>
      <c r="D44" s="17">
        <v>21.002491091</v>
      </c>
      <c r="E44" s="17">
        <v>1.1554917730000001</v>
      </c>
      <c r="F44" s="53">
        <v>327.267203122897</v>
      </c>
      <c r="G44" s="16">
        <f t="shared" si="3"/>
        <v>22.157982864000001</v>
      </c>
      <c r="H44" s="16">
        <f t="shared" si="0"/>
        <v>32.7267203122897</v>
      </c>
      <c r="I44" s="17">
        <f t="shared" si="1"/>
        <v>221.57982864000002</v>
      </c>
      <c r="J44" s="7" t="str">
        <f t="shared" si="2"/>
        <v>Nei</v>
      </c>
      <c r="K44" s="45">
        <f t="shared" si="4"/>
        <v>1000</v>
      </c>
      <c r="L44" s="20">
        <f t="shared" si="13"/>
        <v>24373.781150400002</v>
      </c>
      <c r="M44" s="20">
        <f t="shared" si="14"/>
        <v>6647.3948592000006</v>
      </c>
      <c r="N44" s="20">
        <f t="shared" si="15"/>
        <v>6647.3948592000006</v>
      </c>
      <c r="O44" s="20">
        <f t="shared" si="16"/>
        <v>44315.96572800001</v>
      </c>
      <c r="P44" s="20">
        <f t="shared" si="17"/>
        <v>6647.3948592000006</v>
      </c>
      <c r="Q44" s="29">
        <f t="shared" si="18"/>
        <v>132947.897184</v>
      </c>
      <c r="R44" s="20">
        <f t="shared" si="11"/>
        <v>221579.82864000002</v>
      </c>
      <c r="S44" s="20">
        <f t="shared" si="12"/>
        <v>221579.82864000002</v>
      </c>
      <c r="Z44" s="39"/>
      <c r="AA44" s="39"/>
    </row>
    <row r="45" spans="1:35" x14ac:dyDescent="0.2">
      <c r="A45" s="30">
        <v>15</v>
      </c>
      <c r="B45" s="9" t="s">
        <v>42</v>
      </c>
      <c r="C45" s="11" t="s">
        <v>178</v>
      </c>
      <c r="D45" s="17">
        <v>25.065268651</v>
      </c>
      <c r="E45" s="17">
        <v>3.7313084949999999</v>
      </c>
      <c r="F45" s="53">
        <v>507.99337436292001</v>
      </c>
      <c r="G45" s="16">
        <f t="shared" si="3"/>
        <v>28.796577146000001</v>
      </c>
      <c r="H45" s="16">
        <f t="shared" si="0"/>
        <v>50.799337436292006</v>
      </c>
      <c r="I45" s="17">
        <f t="shared" si="1"/>
        <v>287.96577145999998</v>
      </c>
      <c r="J45" s="7" t="str">
        <f t="shared" si="2"/>
        <v>Nei</v>
      </c>
      <c r="K45" s="45">
        <f t="shared" si="4"/>
        <v>1000</v>
      </c>
      <c r="L45" s="20">
        <f t="shared" si="13"/>
        <v>31676.234860599994</v>
      </c>
      <c r="M45" s="20">
        <f t="shared" si="14"/>
        <v>8638.9731437999981</v>
      </c>
      <c r="N45" s="20">
        <f t="shared" si="15"/>
        <v>8638.9731437999981</v>
      </c>
      <c r="O45" s="20">
        <f t="shared" si="16"/>
        <v>57593.154291999992</v>
      </c>
      <c r="P45" s="20">
        <f t="shared" si="17"/>
        <v>8638.9731437999981</v>
      </c>
      <c r="Q45" s="29">
        <f t="shared" si="18"/>
        <v>172779.46287599998</v>
      </c>
      <c r="R45" s="20">
        <f t="shared" si="11"/>
        <v>287965.77145999996</v>
      </c>
      <c r="S45" s="20">
        <f t="shared" si="12"/>
        <v>287965.77145999996</v>
      </c>
      <c r="Z45" s="39"/>
      <c r="AA45" s="39"/>
    </row>
    <row r="46" spans="1:35" x14ac:dyDescent="0.2">
      <c r="A46" s="30">
        <v>15</v>
      </c>
      <c r="B46" s="9" t="s">
        <v>43</v>
      </c>
      <c r="C46" s="11" t="s">
        <v>179</v>
      </c>
      <c r="D46" s="17">
        <v>38.692555329000001</v>
      </c>
      <c r="E46" s="17">
        <v>2.6310134860000001</v>
      </c>
      <c r="F46" s="53">
        <v>958.88222481072819</v>
      </c>
      <c r="G46" s="16">
        <f t="shared" si="3"/>
        <v>41.323568815000002</v>
      </c>
      <c r="H46" s="16">
        <f t="shared" si="0"/>
        <v>95.88822248107283</v>
      </c>
      <c r="I46" s="17">
        <f t="shared" si="1"/>
        <v>413.23568814999999</v>
      </c>
      <c r="J46" s="7" t="str">
        <f t="shared" si="2"/>
        <v>Nei</v>
      </c>
      <c r="K46" s="45">
        <f t="shared" si="4"/>
        <v>1000</v>
      </c>
      <c r="L46" s="20">
        <f t="shared" si="13"/>
        <v>45455.925696500002</v>
      </c>
      <c r="M46" s="20">
        <f t="shared" si="14"/>
        <v>12397.0706445</v>
      </c>
      <c r="N46" s="20">
        <f t="shared" si="15"/>
        <v>12397.0706445</v>
      </c>
      <c r="O46" s="20">
        <f t="shared" si="16"/>
        <v>82647.137630000012</v>
      </c>
      <c r="P46" s="20">
        <f t="shared" si="17"/>
        <v>12397.0706445</v>
      </c>
      <c r="Q46" s="29">
        <f t="shared" si="18"/>
        <v>247941.41288999998</v>
      </c>
      <c r="R46" s="20">
        <f t="shared" si="11"/>
        <v>413235.68815</v>
      </c>
      <c r="S46" s="20">
        <f t="shared" si="12"/>
        <v>413235.68815</v>
      </c>
      <c r="Z46" s="39"/>
      <c r="AA46" s="39"/>
    </row>
    <row r="47" spans="1:35" x14ac:dyDescent="0.2">
      <c r="A47" s="30">
        <v>15</v>
      </c>
      <c r="B47" s="9" t="s">
        <v>44</v>
      </c>
      <c r="C47" s="11" t="s">
        <v>180</v>
      </c>
      <c r="D47" s="17">
        <v>18.368500855999997</v>
      </c>
      <c r="E47" s="17">
        <v>1.083308749</v>
      </c>
      <c r="F47" s="53">
        <v>271.90944559974741</v>
      </c>
      <c r="G47" s="16">
        <f t="shared" si="3"/>
        <v>19.451809604999998</v>
      </c>
      <c r="H47" s="16">
        <f t="shared" si="0"/>
        <v>27.190944559974742</v>
      </c>
      <c r="I47" s="17">
        <f t="shared" si="1"/>
        <v>194.51809604999997</v>
      </c>
      <c r="J47" s="7" t="str">
        <f t="shared" si="2"/>
        <v>Nei</v>
      </c>
      <c r="K47" s="45">
        <f t="shared" si="4"/>
        <v>1240</v>
      </c>
      <c r="L47" s="20">
        <f t="shared" si="13"/>
        <v>22000</v>
      </c>
      <c r="M47" s="20">
        <f t="shared" si="14"/>
        <v>6000</v>
      </c>
      <c r="N47" s="20">
        <f t="shared" si="15"/>
        <v>6000</v>
      </c>
      <c r="O47" s="20">
        <f t="shared" si="16"/>
        <v>40000</v>
      </c>
      <c r="P47" s="20">
        <f t="shared" si="17"/>
        <v>6000</v>
      </c>
      <c r="Q47" s="29">
        <f t="shared" si="18"/>
        <v>120000</v>
      </c>
      <c r="R47" s="20">
        <f t="shared" si="11"/>
        <v>241202.43910199997</v>
      </c>
      <c r="S47" s="20">
        <f t="shared" si="12"/>
        <v>200000</v>
      </c>
      <c r="Z47" s="39"/>
      <c r="AA47" s="39"/>
    </row>
    <row r="48" spans="1:35" x14ac:dyDescent="0.2">
      <c r="A48" s="30">
        <v>15</v>
      </c>
      <c r="B48" s="9" t="s">
        <v>45</v>
      </c>
      <c r="C48" s="11" t="s">
        <v>181</v>
      </c>
      <c r="D48" s="17">
        <v>25.315078349</v>
      </c>
      <c r="E48" s="17">
        <v>1.36172168</v>
      </c>
      <c r="F48" s="53">
        <v>641.38765105751702</v>
      </c>
      <c r="G48" s="16">
        <f t="shared" si="3"/>
        <v>26.676800028999999</v>
      </c>
      <c r="H48" s="16">
        <f t="shared" si="0"/>
        <v>64.138765105751702</v>
      </c>
      <c r="I48" s="17">
        <f t="shared" si="1"/>
        <v>266.76800028999997</v>
      </c>
      <c r="J48" s="7" t="str">
        <f t="shared" si="2"/>
        <v>Nei</v>
      </c>
      <c r="K48" s="45">
        <f t="shared" si="4"/>
        <v>1000</v>
      </c>
      <c r="L48" s="20">
        <f t="shared" si="13"/>
        <v>29344.480031899999</v>
      </c>
      <c r="M48" s="20">
        <f t="shared" si="14"/>
        <v>8003.0400086999998</v>
      </c>
      <c r="N48" s="20">
        <f t="shared" si="15"/>
        <v>8003.0400086999998</v>
      </c>
      <c r="O48" s="20">
        <f t="shared" si="16"/>
        <v>53353.600058000004</v>
      </c>
      <c r="P48" s="20">
        <f t="shared" si="17"/>
        <v>8003.0400086999998</v>
      </c>
      <c r="Q48" s="29">
        <f t="shared" si="18"/>
        <v>160060.800174</v>
      </c>
      <c r="R48" s="20">
        <f t="shared" si="11"/>
        <v>266768.00029</v>
      </c>
      <c r="S48" s="20">
        <f t="shared" si="12"/>
        <v>266768.00029</v>
      </c>
      <c r="Z48" s="39"/>
      <c r="AA48" s="39"/>
    </row>
    <row r="49" spans="1:34" x14ac:dyDescent="0.2">
      <c r="A49" s="30">
        <v>15</v>
      </c>
      <c r="B49" s="9" t="s">
        <v>182</v>
      </c>
      <c r="C49" s="11" t="s">
        <v>183</v>
      </c>
      <c r="D49" s="17">
        <v>35.491539191000001</v>
      </c>
      <c r="E49" s="17">
        <v>4.449744806</v>
      </c>
      <c r="F49" s="53">
        <v>564.26330142042252</v>
      </c>
      <c r="G49" s="16">
        <f t="shared" si="3"/>
        <v>39.941283996999999</v>
      </c>
      <c r="H49" s="16">
        <f t="shared" si="0"/>
        <v>56.426330142042254</v>
      </c>
      <c r="I49" s="17">
        <f t="shared" si="1"/>
        <v>399.41283996999999</v>
      </c>
      <c r="J49" s="7" t="str">
        <f t="shared" si="2"/>
        <v>Nei</v>
      </c>
      <c r="K49" s="45">
        <f t="shared" si="4"/>
        <v>1000</v>
      </c>
      <c r="L49" s="20">
        <f t="shared" si="13"/>
        <v>43935.412396699998</v>
      </c>
      <c r="M49" s="20">
        <f t="shared" si="14"/>
        <v>11982.385199099999</v>
      </c>
      <c r="N49" s="20">
        <f t="shared" si="15"/>
        <v>11982.385199099999</v>
      </c>
      <c r="O49" s="20">
        <f t="shared" si="16"/>
        <v>79882.567993999997</v>
      </c>
      <c r="P49" s="20">
        <f t="shared" si="17"/>
        <v>11982.385199099999</v>
      </c>
      <c r="Q49" s="29">
        <f t="shared" si="18"/>
        <v>239647.70398199998</v>
      </c>
      <c r="R49" s="20">
        <f t="shared" si="11"/>
        <v>399412.83996999997</v>
      </c>
      <c r="S49" s="20">
        <f t="shared" si="12"/>
        <v>399412.83996999997</v>
      </c>
      <c r="Z49" s="39"/>
      <c r="AA49" s="39"/>
    </row>
    <row r="50" spans="1:34" x14ac:dyDescent="0.2">
      <c r="A50" s="30">
        <v>15</v>
      </c>
      <c r="B50" s="9" t="s">
        <v>184</v>
      </c>
      <c r="C50" s="11" t="s">
        <v>185</v>
      </c>
      <c r="D50" s="17">
        <v>19.359070579000001</v>
      </c>
      <c r="E50" s="17">
        <v>2.6690783199999997</v>
      </c>
      <c r="F50" s="53">
        <v>301.76993562244695</v>
      </c>
      <c r="G50" s="16">
        <f t="shared" si="3"/>
        <v>22.028148899000001</v>
      </c>
      <c r="H50" s="16">
        <f t="shared" si="0"/>
        <v>30.176993562244697</v>
      </c>
      <c r="I50" s="17">
        <f t="shared" si="1"/>
        <v>220.28148899000001</v>
      </c>
      <c r="J50" s="7" t="str">
        <f t="shared" si="2"/>
        <v>Nei</v>
      </c>
      <c r="K50" s="45">
        <f t="shared" si="4"/>
        <v>1000</v>
      </c>
      <c r="L50" s="20">
        <f t="shared" si="13"/>
        <v>24230.963788900001</v>
      </c>
      <c r="M50" s="20">
        <f t="shared" si="14"/>
        <v>6608.4446697000003</v>
      </c>
      <c r="N50" s="20">
        <f t="shared" si="15"/>
        <v>6608.4446697000003</v>
      </c>
      <c r="O50" s="20">
        <f t="shared" si="16"/>
        <v>44056.297798000007</v>
      </c>
      <c r="P50" s="20">
        <f t="shared" si="17"/>
        <v>6608.4446697000003</v>
      </c>
      <c r="Q50" s="29">
        <f t="shared" si="18"/>
        <v>132168.89339400001</v>
      </c>
      <c r="R50" s="20">
        <f t="shared" si="11"/>
        <v>220281.48899000001</v>
      </c>
      <c r="S50" s="20">
        <f t="shared" si="12"/>
        <v>220281.48899000001</v>
      </c>
      <c r="Z50" s="39"/>
      <c r="AA50" s="39"/>
    </row>
    <row r="51" spans="1:34" ht="13.5" thickBot="1" x14ac:dyDescent="0.25">
      <c r="A51" s="57">
        <v>15</v>
      </c>
      <c r="B51" s="22" t="s">
        <v>186</v>
      </c>
      <c r="C51" s="23" t="s">
        <v>187</v>
      </c>
      <c r="D51" s="25">
        <v>81.535443923999992</v>
      </c>
      <c r="E51" s="25">
        <v>5.5246569400000007</v>
      </c>
      <c r="F51" s="56">
        <v>521.89933646084205</v>
      </c>
      <c r="G51" s="24">
        <f t="shared" si="3"/>
        <v>87.060100863999992</v>
      </c>
      <c r="H51" s="24">
        <f t="shared" si="0"/>
        <v>52.189933646084206</v>
      </c>
      <c r="I51" s="25">
        <f t="shared" si="1"/>
        <v>521.89933646084205</v>
      </c>
      <c r="J51" s="14" t="str">
        <f t="shared" si="2"/>
        <v>JA</v>
      </c>
      <c r="K51" s="45">
        <f t="shared" si="4"/>
        <v>1000</v>
      </c>
      <c r="L51" s="20">
        <f t="shared" si="13"/>
        <v>57408.927010692627</v>
      </c>
      <c r="M51" s="20">
        <f t="shared" si="14"/>
        <v>15656.980093825261</v>
      </c>
      <c r="N51" s="20">
        <f t="shared" si="15"/>
        <v>15656.980093825261</v>
      </c>
      <c r="O51" s="20">
        <f t="shared" si="16"/>
        <v>104379.86729216842</v>
      </c>
      <c r="P51" s="20">
        <f t="shared" si="17"/>
        <v>15656.980093825261</v>
      </c>
      <c r="Q51" s="29">
        <f t="shared" si="18"/>
        <v>313139.60187650524</v>
      </c>
      <c r="R51" s="20">
        <f t="shared" si="11"/>
        <v>521899.33646084205</v>
      </c>
      <c r="S51" s="20">
        <f t="shared" si="12"/>
        <v>521899.33646084205</v>
      </c>
      <c r="Z51" s="39"/>
      <c r="AA51" s="39"/>
    </row>
    <row r="52" spans="1:34" x14ac:dyDescent="0.2">
      <c r="A52" s="30">
        <v>18</v>
      </c>
      <c r="B52" s="13" t="s">
        <v>46</v>
      </c>
      <c r="C52" s="6" t="s">
        <v>188</v>
      </c>
      <c r="D52" s="19">
        <v>36.93307926</v>
      </c>
      <c r="E52" s="19">
        <v>17.912125965000001</v>
      </c>
      <c r="F52" s="55">
        <v>961.26107649173309</v>
      </c>
      <c r="G52" s="18">
        <f t="shared" si="3"/>
        <v>54.845205225000001</v>
      </c>
      <c r="H52" s="18">
        <f t="shared" si="0"/>
        <v>96.126107649173321</v>
      </c>
      <c r="I52" s="19">
        <f t="shared" si="1"/>
        <v>548.45205224999995</v>
      </c>
      <c r="J52" s="8" t="str">
        <f t="shared" si="2"/>
        <v>Nei</v>
      </c>
      <c r="K52" s="45">
        <f t="shared" si="4"/>
        <v>1000</v>
      </c>
      <c r="L52" s="20">
        <f t="shared" si="13"/>
        <v>60329.725747499993</v>
      </c>
      <c r="M52" s="20">
        <f t="shared" si="14"/>
        <v>16453.561567499997</v>
      </c>
      <c r="N52" s="20">
        <f t="shared" si="15"/>
        <v>16453.561567499997</v>
      </c>
      <c r="O52" s="20">
        <f t="shared" si="16"/>
        <v>109690.41045</v>
      </c>
      <c r="P52" s="20">
        <f t="shared" si="17"/>
        <v>16453.561567499997</v>
      </c>
      <c r="Q52" s="29">
        <f t="shared" si="18"/>
        <v>329071.23134999996</v>
      </c>
      <c r="R52" s="20">
        <f t="shared" si="11"/>
        <v>548452.05224999995</v>
      </c>
      <c r="S52" s="20">
        <f t="shared" si="12"/>
        <v>548452.05224999995</v>
      </c>
      <c r="Z52" s="39"/>
      <c r="AA52" s="39"/>
    </row>
    <row r="53" spans="1:34" x14ac:dyDescent="0.2">
      <c r="A53" s="30">
        <v>18</v>
      </c>
      <c r="B53" s="9" t="s">
        <v>189</v>
      </c>
      <c r="C53" s="5" t="s">
        <v>190</v>
      </c>
      <c r="D53" s="17">
        <v>24.532330847000001</v>
      </c>
      <c r="E53" s="17">
        <v>13.952104608999999</v>
      </c>
      <c r="F53" s="53">
        <v>1197.6474620826189</v>
      </c>
      <c r="G53" s="16">
        <f t="shared" si="3"/>
        <v>38.484435456</v>
      </c>
      <c r="H53" s="16">
        <f t="shared" si="0"/>
        <v>119.7647462082619</v>
      </c>
      <c r="I53" s="17">
        <f t="shared" si="1"/>
        <v>384.84435456</v>
      </c>
      <c r="J53" s="7" t="str">
        <f t="shared" si="2"/>
        <v>Nei</v>
      </c>
      <c r="K53" s="45">
        <f t="shared" si="4"/>
        <v>1000</v>
      </c>
      <c r="L53" s="20">
        <f t="shared" si="13"/>
        <v>42332.879001599998</v>
      </c>
      <c r="M53" s="20">
        <f t="shared" si="14"/>
        <v>11545.330636799999</v>
      </c>
      <c r="N53" s="20">
        <f t="shared" si="15"/>
        <v>11545.330636799999</v>
      </c>
      <c r="O53" s="20">
        <f t="shared" si="16"/>
        <v>76968.870911999998</v>
      </c>
      <c r="P53" s="20">
        <f t="shared" si="17"/>
        <v>11545.330636799999</v>
      </c>
      <c r="Q53" s="29">
        <f t="shared" si="18"/>
        <v>230906.61273600001</v>
      </c>
      <c r="R53" s="20">
        <f t="shared" si="11"/>
        <v>384844.35456000001</v>
      </c>
      <c r="S53" s="20">
        <f t="shared" si="12"/>
        <v>384844.35456000001</v>
      </c>
      <c r="Z53" s="39"/>
      <c r="AA53" s="39"/>
    </row>
    <row r="54" spans="1:34" x14ac:dyDescent="0.2">
      <c r="A54" s="30">
        <v>18</v>
      </c>
      <c r="B54" s="9" t="s">
        <v>47</v>
      </c>
      <c r="C54" s="11" t="s">
        <v>191</v>
      </c>
      <c r="D54" s="17">
        <v>14.158718370999999</v>
      </c>
      <c r="E54" s="17">
        <v>1.9510839499999999</v>
      </c>
      <c r="F54" s="53">
        <v>553.90541275259375</v>
      </c>
      <c r="G54" s="16">
        <f t="shared" si="3"/>
        <v>16.109802321</v>
      </c>
      <c r="H54" s="16">
        <f t="shared" si="0"/>
        <v>55.39054127525938</v>
      </c>
      <c r="I54" s="17">
        <f t="shared" si="1"/>
        <v>161.09802321000001</v>
      </c>
      <c r="J54" s="7" t="str">
        <f t="shared" si="2"/>
        <v>Nei</v>
      </c>
      <c r="K54" s="45">
        <f t="shared" si="4"/>
        <v>1240</v>
      </c>
      <c r="L54" s="20">
        <f t="shared" si="13"/>
        <v>21973.770365844</v>
      </c>
      <c r="M54" s="20">
        <f t="shared" si="14"/>
        <v>5992.846463412</v>
      </c>
      <c r="N54" s="20">
        <f t="shared" si="15"/>
        <v>5992.846463412</v>
      </c>
      <c r="O54" s="20">
        <f t="shared" si="16"/>
        <v>39952.309756080009</v>
      </c>
      <c r="P54" s="20">
        <f t="shared" si="17"/>
        <v>5992.846463412</v>
      </c>
      <c r="Q54" s="29">
        <f t="shared" si="18"/>
        <v>119856.92926824</v>
      </c>
      <c r="R54" s="20">
        <f t="shared" si="11"/>
        <v>199761.54878040001</v>
      </c>
      <c r="S54" s="20">
        <f t="shared" si="12"/>
        <v>199761.54878040001</v>
      </c>
      <c r="Z54" s="39"/>
      <c r="AA54" s="39"/>
    </row>
    <row r="55" spans="1:34" x14ac:dyDescent="0.2">
      <c r="A55" s="30">
        <v>18</v>
      </c>
      <c r="B55" s="9" t="s">
        <v>48</v>
      </c>
      <c r="C55" s="11" t="s">
        <v>192</v>
      </c>
      <c r="D55" s="17">
        <v>31.670646739999999</v>
      </c>
      <c r="E55" s="17">
        <v>2.2962739010000002</v>
      </c>
      <c r="F55" s="53">
        <v>195.19977221672534</v>
      </c>
      <c r="G55" s="16">
        <f t="shared" si="3"/>
        <v>33.966920641000002</v>
      </c>
      <c r="H55" s="16">
        <f t="shared" si="0"/>
        <v>19.519977221672534</v>
      </c>
      <c r="I55" s="17">
        <f t="shared" si="1"/>
        <v>195.19977221672534</v>
      </c>
      <c r="J55" s="7" t="str">
        <f t="shared" si="2"/>
        <v>JA</v>
      </c>
      <c r="K55" s="45">
        <f t="shared" si="4"/>
        <v>1240</v>
      </c>
      <c r="L55" s="20">
        <f t="shared" si="13"/>
        <v>22000</v>
      </c>
      <c r="M55" s="20">
        <f t="shared" si="14"/>
        <v>6000</v>
      </c>
      <c r="N55" s="20">
        <f t="shared" si="15"/>
        <v>6000</v>
      </c>
      <c r="O55" s="20">
        <f t="shared" si="16"/>
        <v>40000</v>
      </c>
      <c r="P55" s="20">
        <f t="shared" si="17"/>
        <v>6000</v>
      </c>
      <c r="Q55" s="29">
        <f t="shared" si="18"/>
        <v>120000</v>
      </c>
      <c r="R55" s="20">
        <f t="shared" si="11"/>
        <v>242047.71754873943</v>
      </c>
      <c r="S55" s="20">
        <f t="shared" si="12"/>
        <v>200000</v>
      </c>
      <c r="Z55" s="39"/>
      <c r="AA55" s="39"/>
    </row>
    <row r="56" spans="1:34" x14ac:dyDescent="0.2">
      <c r="A56" s="30">
        <v>18</v>
      </c>
      <c r="B56" s="9" t="s">
        <v>49</v>
      </c>
      <c r="C56" s="11" t="s">
        <v>193</v>
      </c>
      <c r="D56" s="17">
        <v>36.983279179</v>
      </c>
      <c r="E56" s="17">
        <v>5.5889650089999998</v>
      </c>
      <c r="F56" s="53">
        <v>574.31525385049974</v>
      </c>
      <c r="G56" s="16">
        <f t="shared" si="3"/>
        <v>42.572244187999999</v>
      </c>
      <c r="H56" s="16">
        <f t="shared" si="0"/>
        <v>57.43152538504998</v>
      </c>
      <c r="I56" s="17">
        <f t="shared" si="1"/>
        <v>425.72244188000002</v>
      </c>
      <c r="J56" s="7" t="str">
        <f t="shared" si="2"/>
        <v>Nei</v>
      </c>
      <c r="K56" s="45">
        <f t="shared" si="4"/>
        <v>1000</v>
      </c>
      <c r="L56" s="20">
        <f t="shared" si="13"/>
        <v>46829.468606800001</v>
      </c>
      <c r="M56" s="20">
        <f t="shared" si="14"/>
        <v>12771.673256399999</v>
      </c>
      <c r="N56" s="20">
        <f t="shared" si="15"/>
        <v>12771.673256399999</v>
      </c>
      <c r="O56" s="20">
        <f t="shared" si="16"/>
        <v>85144.488376000008</v>
      </c>
      <c r="P56" s="20">
        <f t="shared" si="17"/>
        <v>12771.673256399999</v>
      </c>
      <c r="Q56" s="29">
        <f t="shared" si="18"/>
        <v>255433.46512799998</v>
      </c>
      <c r="R56" s="20">
        <f t="shared" si="11"/>
        <v>425722.44188</v>
      </c>
      <c r="S56" s="20">
        <f t="shared" si="12"/>
        <v>425722.44188</v>
      </c>
      <c r="Z56" s="39"/>
      <c r="AA56" s="39"/>
    </row>
    <row r="57" spans="1:34" x14ac:dyDescent="0.2">
      <c r="A57" s="30">
        <v>18</v>
      </c>
      <c r="B57" s="9" t="s">
        <v>50</v>
      </c>
      <c r="C57" s="11" t="s">
        <v>194</v>
      </c>
      <c r="D57" s="17">
        <v>17.323627909999999</v>
      </c>
      <c r="E57" s="17">
        <v>1.447440214</v>
      </c>
      <c r="F57" s="53">
        <v>137.14961778617385</v>
      </c>
      <c r="G57" s="16">
        <f t="shared" si="3"/>
        <v>18.771068123999999</v>
      </c>
      <c r="H57" s="16">
        <f t="shared" si="0"/>
        <v>13.714961778617386</v>
      </c>
      <c r="I57" s="17">
        <f t="shared" si="1"/>
        <v>137.14961778617385</v>
      </c>
      <c r="J57" s="7" t="str">
        <f t="shared" si="2"/>
        <v>JA</v>
      </c>
      <c r="K57" s="45">
        <f t="shared" si="4"/>
        <v>1240</v>
      </c>
      <c r="L57" s="20">
        <f t="shared" si="13"/>
        <v>18707.207866034114</v>
      </c>
      <c r="M57" s="20">
        <f t="shared" si="14"/>
        <v>5101.9657816456674</v>
      </c>
      <c r="N57" s="20">
        <f t="shared" si="15"/>
        <v>5101.9657816456674</v>
      </c>
      <c r="O57" s="20">
        <f t="shared" si="16"/>
        <v>34013.105210971116</v>
      </c>
      <c r="P57" s="20">
        <f t="shared" si="17"/>
        <v>5101.9657816456674</v>
      </c>
      <c r="Q57" s="29">
        <f t="shared" si="18"/>
        <v>102039.31563291335</v>
      </c>
      <c r="R57" s="20">
        <f t="shared" si="11"/>
        <v>170065.52605485558</v>
      </c>
      <c r="S57" s="20">
        <f t="shared" si="12"/>
        <v>170065.52605485558</v>
      </c>
      <c r="Z57" s="39"/>
      <c r="AA57" s="39"/>
    </row>
    <row r="58" spans="1:34" x14ac:dyDescent="0.2">
      <c r="A58" s="30">
        <v>18</v>
      </c>
      <c r="B58" s="9" t="s">
        <v>51</v>
      </c>
      <c r="C58" s="11" t="s">
        <v>195</v>
      </c>
      <c r="D58" s="17">
        <v>9.1220586949999998</v>
      </c>
      <c r="E58" s="17">
        <v>0.72658597400000002</v>
      </c>
      <c r="F58" s="53">
        <v>85.947790498999396</v>
      </c>
      <c r="G58" s="16">
        <f t="shared" si="3"/>
        <v>9.8486446690000005</v>
      </c>
      <c r="H58" s="16">
        <f t="shared" si="0"/>
        <v>8.5947790498999392</v>
      </c>
      <c r="I58" s="17">
        <f t="shared" si="1"/>
        <v>85.947790498999396</v>
      </c>
      <c r="J58" s="7" t="str">
        <f t="shared" si="2"/>
        <v>JA</v>
      </c>
      <c r="K58" s="45">
        <f t="shared" si="4"/>
        <v>1240</v>
      </c>
      <c r="L58" s="20">
        <f t="shared" si="13"/>
        <v>11723.278624063518</v>
      </c>
      <c r="M58" s="20">
        <f t="shared" si="14"/>
        <v>3197.2578065627777</v>
      </c>
      <c r="N58" s="20">
        <f t="shared" si="15"/>
        <v>3197.2578065627777</v>
      </c>
      <c r="O58" s="20">
        <f t="shared" si="16"/>
        <v>21315.052043751853</v>
      </c>
      <c r="P58" s="20">
        <f t="shared" si="17"/>
        <v>3197.2578065627777</v>
      </c>
      <c r="Q58" s="29">
        <f t="shared" si="18"/>
        <v>63945.15613125555</v>
      </c>
      <c r="R58" s="20">
        <f t="shared" si="11"/>
        <v>106575.26021875926</v>
      </c>
      <c r="S58" s="20">
        <f t="shared" si="12"/>
        <v>106575.26021875926</v>
      </c>
      <c r="Z58" s="39"/>
      <c r="AA58" s="39"/>
    </row>
    <row r="59" spans="1:34" x14ac:dyDescent="0.2">
      <c r="A59" s="30">
        <v>18</v>
      </c>
      <c r="B59" s="9" t="s">
        <v>52</v>
      </c>
      <c r="C59" s="11" t="s">
        <v>196</v>
      </c>
      <c r="D59" s="17">
        <v>11.872780702</v>
      </c>
      <c r="E59" s="17">
        <v>1.88197894</v>
      </c>
      <c r="F59" s="53">
        <v>49.704382563079719</v>
      </c>
      <c r="G59" s="16">
        <f t="shared" si="3"/>
        <v>13.754759642</v>
      </c>
      <c r="H59" s="16">
        <f t="shared" si="0"/>
        <v>4.9704382563079719</v>
      </c>
      <c r="I59" s="17">
        <f t="shared" si="1"/>
        <v>49.704382563079719</v>
      </c>
      <c r="J59" s="7" t="str">
        <f t="shared" si="2"/>
        <v>JA</v>
      </c>
      <c r="K59" s="45">
        <f t="shared" si="4"/>
        <v>1240</v>
      </c>
      <c r="L59" s="20">
        <f t="shared" si="13"/>
        <v>6779.677781604074</v>
      </c>
      <c r="M59" s="20">
        <f t="shared" si="14"/>
        <v>1849.0030313465654</v>
      </c>
      <c r="N59" s="20">
        <f t="shared" si="15"/>
        <v>1849.0030313465654</v>
      </c>
      <c r="O59" s="20">
        <f t="shared" si="16"/>
        <v>12326.686875643771</v>
      </c>
      <c r="P59" s="20">
        <f t="shared" si="17"/>
        <v>1849.0030313465654</v>
      </c>
      <c r="Q59" s="29">
        <f t="shared" si="18"/>
        <v>36980.060626931307</v>
      </c>
      <c r="R59" s="20">
        <f t="shared" si="11"/>
        <v>61633.434378218852</v>
      </c>
      <c r="S59" s="20">
        <f t="shared" si="12"/>
        <v>61633.434378218852</v>
      </c>
      <c r="Z59" s="39"/>
      <c r="AA59" s="39"/>
    </row>
    <row r="60" spans="1:34" x14ac:dyDescent="0.2">
      <c r="A60" s="30">
        <v>18</v>
      </c>
      <c r="B60" s="9" t="s">
        <v>53</v>
      </c>
      <c r="C60" s="11" t="s">
        <v>197</v>
      </c>
      <c r="D60" s="17">
        <v>29.897092769</v>
      </c>
      <c r="E60" s="17">
        <v>4.793158408</v>
      </c>
      <c r="F60" s="53">
        <v>133.18168315361802</v>
      </c>
      <c r="G60" s="16">
        <f t="shared" si="3"/>
        <v>34.690251177</v>
      </c>
      <c r="H60" s="16">
        <f t="shared" si="0"/>
        <v>13.318168315361802</v>
      </c>
      <c r="I60" s="17">
        <f t="shared" si="1"/>
        <v>133.18168315361802</v>
      </c>
      <c r="J60" s="7" t="str">
        <f t="shared" si="2"/>
        <v>JA</v>
      </c>
      <c r="K60" s="45">
        <f t="shared" si="4"/>
        <v>1240</v>
      </c>
      <c r="L60" s="20">
        <f t="shared" si="13"/>
        <v>18165.981582153501</v>
      </c>
      <c r="M60" s="20">
        <f t="shared" si="14"/>
        <v>4954.3586133145909</v>
      </c>
      <c r="N60" s="20">
        <f t="shared" si="15"/>
        <v>4954.3586133145909</v>
      </c>
      <c r="O60" s="20">
        <f t="shared" si="16"/>
        <v>33029.05742209727</v>
      </c>
      <c r="P60" s="20">
        <f t="shared" si="17"/>
        <v>4954.3586133145909</v>
      </c>
      <c r="Q60" s="29">
        <f t="shared" si="18"/>
        <v>99087.172266291818</v>
      </c>
      <c r="R60" s="20">
        <f t="shared" si="11"/>
        <v>165145.28711048636</v>
      </c>
      <c r="S60" s="20">
        <f t="shared" si="12"/>
        <v>165145.28711048636</v>
      </c>
      <c r="Z60" s="39"/>
      <c r="AA60" s="39"/>
    </row>
    <row r="61" spans="1:34" x14ac:dyDescent="0.2">
      <c r="A61" s="30">
        <v>18</v>
      </c>
      <c r="B61" s="9" t="s">
        <v>54</v>
      </c>
      <c r="C61" s="11" t="s">
        <v>198</v>
      </c>
      <c r="D61" s="17">
        <v>24.926327409999999</v>
      </c>
      <c r="E61" s="17">
        <v>2.7536596200000001</v>
      </c>
      <c r="F61" s="53">
        <v>201.98908845168785</v>
      </c>
      <c r="G61" s="16">
        <f t="shared" si="3"/>
        <v>27.679987029999999</v>
      </c>
      <c r="H61" s="16">
        <f t="shared" si="0"/>
        <v>20.198908845168788</v>
      </c>
      <c r="I61" s="17">
        <f t="shared" si="1"/>
        <v>201.98908845168785</v>
      </c>
      <c r="J61" s="7" t="str">
        <f t="shared" si="2"/>
        <v>JA</v>
      </c>
      <c r="K61" s="45">
        <f t="shared" si="4"/>
        <v>1000</v>
      </c>
      <c r="L61" s="20">
        <f t="shared" si="13"/>
        <v>22218.799729685663</v>
      </c>
      <c r="M61" s="20">
        <f t="shared" si="14"/>
        <v>6059.6726535506359</v>
      </c>
      <c r="N61" s="20">
        <f t="shared" si="15"/>
        <v>6059.6726535506359</v>
      </c>
      <c r="O61" s="20">
        <f t="shared" si="16"/>
        <v>40397.817690337572</v>
      </c>
      <c r="P61" s="20">
        <f t="shared" si="17"/>
        <v>6059.6726535506359</v>
      </c>
      <c r="Q61" s="29">
        <f t="shared" si="18"/>
        <v>121193.45307101271</v>
      </c>
      <c r="R61" s="20">
        <f t="shared" si="11"/>
        <v>201989.08845168786</v>
      </c>
      <c r="S61" s="20">
        <f t="shared" si="12"/>
        <v>201989.08845168786</v>
      </c>
      <c r="Z61" s="39"/>
      <c r="AA61" s="39"/>
    </row>
    <row r="62" spans="1:34" x14ac:dyDescent="0.2">
      <c r="A62" s="30">
        <v>18</v>
      </c>
      <c r="B62" s="9" t="s">
        <v>55</v>
      </c>
      <c r="C62" s="11" t="s">
        <v>199</v>
      </c>
      <c r="D62" s="17">
        <v>38.101068603000002</v>
      </c>
      <c r="E62" s="17">
        <v>8.3770135729999993</v>
      </c>
      <c r="F62" s="53">
        <v>863.58288183720731</v>
      </c>
      <c r="G62" s="16">
        <f t="shared" si="3"/>
        <v>46.478082176000001</v>
      </c>
      <c r="H62" s="16">
        <f t="shared" si="0"/>
        <v>86.358288183720731</v>
      </c>
      <c r="I62" s="17">
        <f t="shared" si="1"/>
        <v>464.78082175999998</v>
      </c>
      <c r="J62" s="7" t="str">
        <f t="shared" si="2"/>
        <v>Nei</v>
      </c>
      <c r="K62" s="45">
        <f t="shared" si="4"/>
        <v>1000</v>
      </c>
      <c r="L62" s="20">
        <f t="shared" si="13"/>
        <v>51125.890393599999</v>
      </c>
      <c r="M62" s="20">
        <f t="shared" si="14"/>
        <v>13943.424652799999</v>
      </c>
      <c r="N62" s="20">
        <f t="shared" si="15"/>
        <v>13943.424652799999</v>
      </c>
      <c r="O62" s="20">
        <f t="shared" si="16"/>
        <v>92956.164351999993</v>
      </c>
      <c r="P62" s="20">
        <f t="shared" si="17"/>
        <v>13943.424652799999</v>
      </c>
      <c r="Q62" s="29">
        <f t="shared" si="18"/>
        <v>278868.49305599998</v>
      </c>
      <c r="R62" s="20">
        <f t="shared" si="11"/>
        <v>464780.82175999996</v>
      </c>
      <c r="S62" s="20">
        <f t="shared" si="12"/>
        <v>464780.82175999996</v>
      </c>
      <c r="Z62" s="39"/>
      <c r="AA62" s="39"/>
    </row>
    <row r="63" spans="1:34" x14ac:dyDescent="0.2">
      <c r="A63" s="30">
        <v>18</v>
      </c>
      <c r="B63" s="9" t="s">
        <v>56</v>
      </c>
      <c r="C63" s="11" t="s">
        <v>200</v>
      </c>
      <c r="D63" s="17">
        <v>9.7636519689999997</v>
      </c>
      <c r="E63" s="17">
        <v>1.6267204790000001</v>
      </c>
      <c r="F63" s="53">
        <v>729.87896506451955</v>
      </c>
      <c r="G63" s="16">
        <f t="shared" si="3"/>
        <v>11.390372447999999</v>
      </c>
      <c r="H63" s="16">
        <f t="shared" si="0"/>
        <v>72.98789650645196</v>
      </c>
      <c r="I63" s="17">
        <f t="shared" si="1"/>
        <v>113.90372447999999</v>
      </c>
      <c r="J63" s="7" t="str">
        <f t="shared" si="2"/>
        <v>Nei</v>
      </c>
      <c r="K63" s="45">
        <f t="shared" si="4"/>
        <v>1240</v>
      </c>
      <c r="L63" s="20">
        <f t="shared" si="13"/>
        <v>15536.468019071999</v>
      </c>
      <c r="M63" s="20">
        <f t="shared" si="14"/>
        <v>4237.218550655999</v>
      </c>
      <c r="N63" s="20">
        <f t="shared" si="15"/>
        <v>4237.218550655999</v>
      </c>
      <c r="O63" s="20">
        <f t="shared" si="16"/>
        <v>28248.123671039997</v>
      </c>
      <c r="P63" s="20">
        <f t="shared" si="17"/>
        <v>4237.218550655999</v>
      </c>
      <c r="Q63" s="29">
        <f t="shared" si="18"/>
        <v>84744.371013119991</v>
      </c>
      <c r="R63" s="20">
        <f t="shared" si="11"/>
        <v>141240.61835519999</v>
      </c>
      <c r="S63" s="20">
        <f t="shared" si="12"/>
        <v>141240.61835519999</v>
      </c>
      <c r="Z63" s="39"/>
      <c r="AA63" s="39"/>
    </row>
    <row r="64" spans="1:34" s="26" customFormat="1" ht="13.5" thickBot="1" x14ac:dyDescent="0.25">
      <c r="A64" s="30">
        <v>18</v>
      </c>
      <c r="B64" s="9" t="s">
        <v>57</v>
      </c>
      <c r="C64" s="11" t="s">
        <v>201</v>
      </c>
      <c r="D64" s="17">
        <v>21.893307462999999</v>
      </c>
      <c r="E64" s="17">
        <v>1.762981192</v>
      </c>
      <c r="F64" s="53">
        <v>879.41795664866856</v>
      </c>
      <c r="G64" s="16">
        <f t="shared" si="3"/>
        <v>23.656288655000001</v>
      </c>
      <c r="H64" s="16">
        <f t="shared" si="0"/>
        <v>87.941795664866859</v>
      </c>
      <c r="I64" s="17">
        <f t="shared" si="1"/>
        <v>236.56288655</v>
      </c>
      <c r="J64" s="7" t="str">
        <f t="shared" si="2"/>
        <v>Nei</v>
      </c>
      <c r="K64" s="45">
        <f t="shared" si="4"/>
        <v>1000</v>
      </c>
      <c r="L64" s="20">
        <f t="shared" si="13"/>
        <v>26021.917520499999</v>
      </c>
      <c r="M64" s="20">
        <f t="shared" si="14"/>
        <v>7096.8865964999995</v>
      </c>
      <c r="N64" s="20">
        <f t="shared" si="15"/>
        <v>7096.8865964999995</v>
      </c>
      <c r="O64" s="20">
        <f t="shared" si="16"/>
        <v>47312.577310000001</v>
      </c>
      <c r="P64" s="20">
        <f t="shared" si="17"/>
        <v>7096.8865964999995</v>
      </c>
      <c r="Q64" s="29">
        <f t="shared" si="18"/>
        <v>141937.73192999998</v>
      </c>
      <c r="R64" s="20">
        <f t="shared" si="11"/>
        <v>236562.88655</v>
      </c>
      <c r="S64" s="20">
        <f t="shared" si="12"/>
        <v>236562.88655</v>
      </c>
      <c r="T64"/>
      <c r="U64" s="39"/>
      <c r="V64" s="39"/>
      <c r="W64" s="40"/>
      <c r="X64"/>
      <c r="Y64"/>
      <c r="Z64" s="39"/>
      <c r="AA64" s="39"/>
      <c r="AB64"/>
      <c r="AC64"/>
      <c r="AD64"/>
      <c r="AE64"/>
      <c r="AF64"/>
      <c r="AG64"/>
      <c r="AH64"/>
    </row>
    <row r="65" spans="1:27" x14ac:dyDescent="0.2">
      <c r="A65" s="30">
        <v>18</v>
      </c>
      <c r="B65" s="9" t="s">
        <v>58</v>
      </c>
      <c r="C65" s="5" t="s">
        <v>202</v>
      </c>
      <c r="D65" s="17">
        <v>21.219887652000001</v>
      </c>
      <c r="E65" s="17">
        <v>1.8353021170000001</v>
      </c>
      <c r="F65" s="53">
        <v>192.55466217206299</v>
      </c>
      <c r="G65" s="16">
        <f t="shared" si="3"/>
        <v>23.055189769000002</v>
      </c>
      <c r="H65" s="16">
        <f t="shared" si="0"/>
        <v>19.255466217206301</v>
      </c>
      <c r="I65" s="17">
        <f t="shared" si="1"/>
        <v>192.55466217206299</v>
      </c>
      <c r="J65" s="7" t="str">
        <f t="shared" si="2"/>
        <v>JA</v>
      </c>
      <c r="K65" s="45">
        <f t="shared" si="4"/>
        <v>1240</v>
      </c>
      <c r="L65" s="20">
        <f t="shared" si="13"/>
        <v>22000</v>
      </c>
      <c r="M65" s="20">
        <f t="shared" si="14"/>
        <v>6000</v>
      </c>
      <c r="N65" s="20">
        <f t="shared" si="15"/>
        <v>6000</v>
      </c>
      <c r="O65" s="20">
        <f t="shared" si="16"/>
        <v>40000</v>
      </c>
      <c r="P65" s="20">
        <f t="shared" si="17"/>
        <v>6000</v>
      </c>
      <c r="Q65" s="29">
        <f t="shared" si="18"/>
        <v>120000</v>
      </c>
      <c r="R65" s="20">
        <f t="shared" si="11"/>
        <v>238767.78109335812</v>
      </c>
      <c r="S65" s="20">
        <f t="shared" si="12"/>
        <v>200000</v>
      </c>
      <c r="Z65" s="39"/>
      <c r="AA65" s="39"/>
    </row>
    <row r="66" spans="1:27" x14ac:dyDescent="0.2">
      <c r="A66" s="30">
        <v>18</v>
      </c>
      <c r="B66" s="9" t="s">
        <v>59</v>
      </c>
      <c r="C66" s="5" t="s">
        <v>203</v>
      </c>
      <c r="D66" s="17">
        <v>15.714461297</v>
      </c>
      <c r="E66" s="17">
        <v>1.307708994</v>
      </c>
      <c r="F66" s="53">
        <v>120.75815847801798</v>
      </c>
      <c r="G66" s="16">
        <f t="shared" si="3"/>
        <v>17.022170290999998</v>
      </c>
      <c r="H66" s="16">
        <f t="shared" ref="H66:H124" si="19">F66*0.1</f>
        <v>12.075815847801799</v>
      </c>
      <c r="I66" s="17">
        <f t="shared" ref="I66:I124" si="20">IF(G66&gt;=H66,F66,G66*10)</f>
        <v>120.75815847801798</v>
      </c>
      <c r="J66" s="7" t="str">
        <f t="shared" ref="J66:J124" si="21">IF(G66&gt;=H66,"JA","Nei")</f>
        <v>JA</v>
      </c>
      <c r="K66" s="45">
        <f t="shared" si="4"/>
        <v>1240</v>
      </c>
      <c r="L66" s="20">
        <f t="shared" si="13"/>
        <v>16471.412816401655</v>
      </c>
      <c r="M66" s="20">
        <f t="shared" si="14"/>
        <v>4492.2034953822686</v>
      </c>
      <c r="N66" s="20">
        <f t="shared" si="15"/>
        <v>4492.2034953822686</v>
      </c>
      <c r="O66" s="20">
        <f t="shared" si="16"/>
        <v>29948.023302548463</v>
      </c>
      <c r="P66" s="20">
        <f t="shared" si="17"/>
        <v>4492.2034953822686</v>
      </c>
      <c r="Q66" s="29">
        <f t="shared" si="18"/>
        <v>89844.069907645375</v>
      </c>
      <c r="R66" s="20">
        <f t="shared" si="11"/>
        <v>149740.1165127423</v>
      </c>
      <c r="S66" s="20">
        <f t="shared" si="12"/>
        <v>149740.1165127423</v>
      </c>
      <c r="Z66" s="39"/>
      <c r="AA66" s="39"/>
    </row>
    <row r="67" spans="1:27" x14ac:dyDescent="0.2">
      <c r="A67" s="30">
        <v>18</v>
      </c>
      <c r="B67" s="9" t="s">
        <v>60</v>
      </c>
      <c r="C67" s="5" t="s">
        <v>204</v>
      </c>
      <c r="D67" s="17">
        <v>23.982928726000001</v>
      </c>
      <c r="E67" s="17">
        <v>2.7801874660000001</v>
      </c>
      <c r="F67" s="53">
        <v>369.15709956548397</v>
      </c>
      <c r="G67" s="16">
        <f t="shared" ref="G67:G125" si="22">(D67+E67)</f>
        <v>26.763116192000002</v>
      </c>
      <c r="H67" s="16">
        <f t="shared" si="19"/>
        <v>36.915709956548397</v>
      </c>
      <c r="I67" s="17">
        <f t="shared" si="20"/>
        <v>267.63116192000001</v>
      </c>
      <c r="J67" s="7" t="str">
        <f t="shared" si="21"/>
        <v>Nei</v>
      </c>
      <c r="K67" s="45">
        <f t="shared" ref="K67:K130" si="23">IF(I67&gt;200,1000,1240)</f>
        <v>1000</v>
      </c>
      <c r="L67" s="20">
        <f t="shared" si="13"/>
        <v>29439.427811199999</v>
      </c>
      <c r="M67" s="20">
        <f t="shared" si="14"/>
        <v>8028.9348575999993</v>
      </c>
      <c r="N67" s="20">
        <f t="shared" si="15"/>
        <v>8028.9348575999993</v>
      </c>
      <c r="O67" s="20">
        <f t="shared" si="16"/>
        <v>53526.232384000003</v>
      </c>
      <c r="P67" s="20">
        <f t="shared" si="17"/>
        <v>8028.9348575999993</v>
      </c>
      <c r="Q67" s="29">
        <f t="shared" si="18"/>
        <v>160578.69715199998</v>
      </c>
      <c r="R67" s="20">
        <f t="shared" ref="R67:R130" si="24">K67*I67</f>
        <v>267631.16191999998</v>
      </c>
      <c r="S67" s="20">
        <f t="shared" ref="S67:S130" si="25">IF(K67=1000,IF(K67*I67&gt;1127000,1127000,K67*I67),IF(K67*I67&gt;200000,200000,K67*I67))</f>
        <v>267631.16191999998</v>
      </c>
      <c r="Z67" s="39"/>
      <c r="AA67" s="39"/>
    </row>
    <row r="68" spans="1:27" x14ac:dyDescent="0.2">
      <c r="A68" s="30">
        <v>18</v>
      </c>
      <c r="B68" s="9" t="s">
        <v>61</v>
      </c>
      <c r="C68" s="5" t="s">
        <v>205</v>
      </c>
      <c r="D68" s="17">
        <v>33.660781329000002</v>
      </c>
      <c r="E68" s="17">
        <v>10.770767483999999</v>
      </c>
      <c r="F68" s="53">
        <v>1429.4654403118325</v>
      </c>
      <c r="G68" s="16">
        <f t="shared" si="22"/>
        <v>44.431548812999999</v>
      </c>
      <c r="H68" s="16">
        <f t="shared" si="19"/>
        <v>142.94654403118327</v>
      </c>
      <c r="I68" s="17">
        <f t="shared" si="20"/>
        <v>444.31548813000001</v>
      </c>
      <c r="J68" s="7" t="str">
        <f t="shared" si="21"/>
        <v>Nei</v>
      </c>
      <c r="K68" s="45">
        <f t="shared" si="23"/>
        <v>1000</v>
      </c>
      <c r="L68" s="20">
        <f t="shared" si="13"/>
        <v>48874.703694299998</v>
      </c>
      <c r="M68" s="20">
        <f t="shared" si="14"/>
        <v>13329.464643900001</v>
      </c>
      <c r="N68" s="20">
        <f t="shared" si="15"/>
        <v>13329.464643900001</v>
      </c>
      <c r="O68" s="20">
        <f t="shared" si="16"/>
        <v>88863.097626000002</v>
      </c>
      <c r="P68" s="20">
        <f t="shared" si="17"/>
        <v>13329.464643900001</v>
      </c>
      <c r="Q68" s="29">
        <f t="shared" si="18"/>
        <v>266589.29287800001</v>
      </c>
      <c r="R68" s="20">
        <f t="shared" si="24"/>
        <v>444315.48813000001</v>
      </c>
      <c r="S68" s="20">
        <f t="shared" si="25"/>
        <v>444315.48813000001</v>
      </c>
      <c r="Z68" s="39"/>
      <c r="AA68" s="39"/>
    </row>
    <row r="69" spans="1:27" x14ac:dyDescent="0.2">
      <c r="A69" s="30">
        <v>18</v>
      </c>
      <c r="B69" s="9" t="s">
        <v>62</v>
      </c>
      <c r="C69" s="5" t="s">
        <v>206</v>
      </c>
      <c r="D69" s="17">
        <v>11.387415502</v>
      </c>
      <c r="E69" s="17">
        <v>0.73667895299999997</v>
      </c>
      <c r="F69" s="53">
        <v>185.40239465426694</v>
      </c>
      <c r="G69" s="16">
        <f t="shared" si="22"/>
        <v>12.124094455</v>
      </c>
      <c r="H69" s="16">
        <f t="shared" si="19"/>
        <v>18.540239465426694</v>
      </c>
      <c r="I69" s="17">
        <f t="shared" si="20"/>
        <v>121.24094454999999</v>
      </c>
      <c r="J69" s="7" t="str">
        <f t="shared" si="21"/>
        <v>Nei</v>
      </c>
      <c r="K69" s="45">
        <f t="shared" si="23"/>
        <v>1240</v>
      </c>
      <c r="L69" s="20">
        <f t="shared" si="13"/>
        <v>16537.264836619997</v>
      </c>
      <c r="M69" s="20">
        <f t="shared" si="14"/>
        <v>4510.1631372599995</v>
      </c>
      <c r="N69" s="20">
        <f t="shared" si="15"/>
        <v>4510.1631372599995</v>
      </c>
      <c r="O69" s="20">
        <f t="shared" si="16"/>
        <v>30067.754248400001</v>
      </c>
      <c r="P69" s="20">
        <f t="shared" si="17"/>
        <v>4510.1631372599995</v>
      </c>
      <c r="Q69" s="29">
        <f t="shared" si="18"/>
        <v>90203.262745199987</v>
      </c>
      <c r="R69" s="20">
        <f t="shared" si="24"/>
        <v>150338.77124199999</v>
      </c>
      <c r="S69" s="20">
        <f t="shared" si="25"/>
        <v>150338.77124199999</v>
      </c>
      <c r="Z69" s="39"/>
      <c r="AA69" s="39"/>
    </row>
    <row r="70" spans="1:27" x14ac:dyDescent="0.2">
      <c r="A70" s="30">
        <v>18</v>
      </c>
      <c r="B70" s="9" t="s">
        <v>63</v>
      </c>
      <c r="C70" s="5" t="s">
        <v>207</v>
      </c>
      <c r="D70" s="17">
        <v>0.687262284</v>
      </c>
      <c r="E70" s="17">
        <v>0.27562744500000003</v>
      </c>
      <c r="F70" s="53">
        <v>16.514477484826802</v>
      </c>
      <c r="G70" s="16">
        <f t="shared" si="22"/>
        <v>0.96288972900000003</v>
      </c>
      <c r="H70" s="16">
        <f t="shared" si="19"/>
        <v>1.6514477484826804</v>
      </c>
      <c r="I70" s="17">
        <f t="shared" si="20"/>
        <v>9.6288972900000012</v>
      </c>
      <c r="J70" s="7" t="str">
        <f t="shared" si="21"/>
        <v>Nei</v>
      </c>
      <c r="K70" s="45">
        <f t="shared" si="23"/>
        <v>1240</v>
      </c>
      <c r="L70" s="20">
        <f t="shared" si="13"/>
        <v>1313.3815903560001</v>
      </c>
      <c r="M70" s="20">
        <f t="shared" si="14"/>
        <v>358.19497918800005</v>
      </c>
      <c r="N70" s="20">
        <f t="shared" si="15"/>
        <v>358.19497918800005</v>
      </c>
      <c r="O70" s="20">
        <f t="shared" si="16"/>
        <v>2387.9665279200003</v>
      </c>
      <c r="P70" s="20">
        <f t="shared" si="17"/>
        <v>358.19497918800005</v>
      </c>
      <c r="Q70" s="29">
        <f t="shared" si="18"/>
        <v>7163.8995837600005</v>
      </c>
      <c r="R70" s="20">
        <f t="shared" si="24"/>
        <v>11939.832639600001</v>
      </c>
      <c r="S70" s="20">
        <f t="shared" si="25"/>
        <v>11939.832639600001</v>
      </c>
      <c r="Z70" s="39"/>
      <c r="AA70" s="39"/>
    </row>
    <row r="71" spans="1:27" x14ac:dyDescent="0.2">
      <c r="A71" s="30">
        <v>18</v>
      </c>
      <c r="B71" s="9" t="s">
        <v>64</v>
      </c>
      <c r="C71" s="5" t="s">
        <v>208</v>
      </c>
      <c r="D71" s="17">
        <v>10.150364603</v>
      </c>
      <c r="E71" s="17">
        <v>0.516509934</v>
      </c>
      <c r="F71" s="53">
        <v>282.13484007147542</v>
      </c>
      <c r="G71" s="16">
        <f t="shared" si="22"/>
        <v>10.666874537</v>
      </c>
      <c r="H71" s="16">
        <f t="shared" si="19"/>
        <v>28.213484007147542</v>
      </c>
      <c r="I71" s="17">
        <f t="shared" si="20"/>
        <v>106.66874537</v>
      </c>
      <c r="J71" s="7" t="str">
        <f t="shared" si="21"/>
        <v>Nei</v>
      </c>
      <c r="K71" s="45">
        <f t="shared" si="23"/>
        <v>1240</v>
      </c>
      <c r="L71" s="20">
        <f t="shared" si="13"/>
        <v>14549.616868468</v>
      </c>
      <c r="M71" s="20">
        <f t="shared" si="14"/>
        <v>3968.0773277639996</v>
      </c>
      <c r="N71" s="20">
        <f t="shared" si="15"/>
        <v>3968.0773277639996</v>
      </c>
      <c r="O71" s="20">
        <f t="shared" si="16"/>
        <v>26453.848851760002</v>
      </c>
      <c r="P71" s="20">
        <f t="shared" si="17"/>
        <v>3968.0773277639996</v>
      </c>
      <c r="Q71" s="29">
        <f t="shared" si="18"/>
        <v>79361.546555280001</v>
      </c>
      <c r="R71" s="20">
        <f t="shared" si="24"/>
        <v>132269.2442588</v>
      </c>
      <c r="S71" s="20">
        <f t="shared" si="25"/>
        <v>132269.2442588</v>
      </c>
      <c r="Z71" s="39"/>
      <c r="AA71" s="39"/>
    </row>
    <row r="72" spans="1:27" x14ac:dyDescent="0.2">
      <c r="A72" s="30">
        <v>18</v>
      </c>
      <c r="B72" s="9" t="s">
        <v>65</v>
      </c>
      <c r="C72" s="5" t="s">
        <v>209</v>
      </c>
      <c r="D72" s="17">
        <v>19.011396221999998</v>
      </c>
      <c r="E72" s="17">
        <v>3.5974238190000003</v>
      </c>
      <c r="F72" s="53">
        <v>370.81432107314487</v>
      </c>
      <c r="G72" s="16">
        <f t="shared" si="22"/>
        <v>22.608820040999998</v>
      </c>
      <c r="H72" s="16">
        <f t="shared" si="19"/>
        <v>37.081432107314491</v>
      </c>
      <c r="I72" s="17">
        <f t="shared" si="20"/>
        <v>226.08820040999998</v>
      </c>
      <c r="J72" s="7" t="str">
        <f t="shared" si="21"/>
        <v>Nei</v>
      </c>
      <c r="K72" s="45">
        <f t="shared" si="23"/>
        <v>1000</v>
      </c>
      <c r="L72" s="20">
        <f t="shared" si="13"/>
        <v>24869.702045099999</v>
      </c>
      <c r="M72" s="20">
        <f t="shared" si="14"/>
        <v>6782.6460122999997</v>
      </c>
      <c r="N72" s="20">
        <f t="shared" si="15"/>
        <v>6782.6460122999997</v>
      </c>
      <c r="O72" s="20">
        <f t="shared" si="16"/>
        <v>45217.640081999998</v>
      </c>
      <c r="P72" s="20">
        <f t="shared" si="17"/>
        <v>6782.6460122999997</v>
      </c>
      <c r="Q72" s="29">
        <f t="shared" si="18"/>
        <v>135652.92024599999</v>
      </c>
      <c r="R72" s="20">
        <f t="shared" si="24"/>
        <v>226088.20040999999</v>
      </c>
      <c r="S72" s="20">
        <f t="shared" si="25"/>
        <v>226088.20040999999</v>
      </c>
      <c r="Z72" s="39"/>
      <c r="AA72" s="39"/>
    </row>
    <row r="73" spans="1:27" x14ac:dyDescent="0.2">
      <c r="A73" s="30">
        <v>18</v>
      </c>
      <c r="B73" s="9" t="s">
        <v>66</v>
      </c>
      <c r="C73" s="5" t="s">
        <v>210</v>
      </c>
      <c r="D73" s="17">
        <v>15.251688660000001</v>
      </c>
      <c r="E73" s="17">
        <v>1.20084758</v>
      </c>
      <c r="F73" s="53">
        <v>320.96457469424479</v>
      </c>
      <c r="G73" s="16">
        <f t="shared" si="22"/>
        <v>16.452536240000001</v>
      </c>
      <c r="H73" s="16">
        <f t="shared" si="19"/>
        <v>32.096457469424479</v>
      </c>
      <c r="I73" s="17">
        <f t="shared" si="20"/>
        <v>164.52536240000001</v>
      </c>
      <c r="J73" s="7" t="str">
        <f t="shared" si="21"/>
        <v>Nei</v>
      </c>
      <c r="K73" s="45">
        <f t="shared" si="23"/>
        <v>1240</v>
      </c>
      <c r="L73" s="20">
        <f t="shared" si="13"/>
        <v>22000</v>
      </c>
      <c r="M73" s="20">
        <f t="shared" si="14"/>
        <v>6000</v>
      </c>
      <c r="N73" s="20">
        <f t="shared" si="15"/>
        <v>6000</v>
      </c>
      <c r="O73" s="20">
        <f t="shared" si="16"/>
        <v>40000</v>
      </c>
      <c r="P73" s="20">
        <f t="shared" si="17"/>
        <v>6000</v>
      </c>
      <c r="Q73" s="29">
        <f t="shared" si="18"/>
        <v>120000</v>
      </c>
      <c r="R73" s="20">
        <f t="shared" si="24"/>
        <v>204011.449376</v>
      </c>
      <c r="S73" s="20">
        <f t="shared" si="25"/>
        <v>200000</v>
      </c>
      <c r="Z73" s="39"/>
      <c r="AA73" s="39"/>
    </row>
    <row r="74" spans="1:27" x14ac:dyDescent="0.2">
      <c r="A74" s="30">
        <v>18</v>
      </c>
      <c r="B74" s="9" t="s">
        <v>67</v>
      </c>
      <c r="C74" s="5" t="s">
        <v>211</v>
      </c>
      <c r="D74" s="17">
        <v>12.75334767</v>
      </c>
      <c r="E74" s="17">
        <v>0.74462222099999997</v>
      </c>
      <c r="F74" s="53">
        <v>359.23934948904707</v>
      </c>
      <c r="G74" s="16">
        <f t="shared" si="22"/>
        <v>13.497969891</v>
      </c>
      <c r="H74" s="16">
        <f t="shared" si="19"/>
        <v>35.923934948904709</v>
      </c>
      <c r="I74" s="17">
        <f t="shared" si="20"/>
        <v>134.97969891</v>
      </c>
      <c r="J74" s="7" t="str">
        <f t="shared" si="21"/>
        <v>Nei</v>
      </c>
      <c r="K74" s="45">
        <f t="shared" si="23"/>
        <v>1240</v>
      </c>
      <c r="L74" s="20">
        <f t="shared" si="13"/>
        <v>18411.230931324</v>
      </c>
      <c r="M74" s="20">
        <f t="shared" si="14"/>
        <v>5021.2447994519998</v>
      </c>
      <c r="N74" s="20">
        <f t="shared" si="15"/>
        <v>5021.2447994519998</v>
      </c>
      <c r="O74" s="20">
        <f t="shared" si="16"/>
        <v>33474.965329680002</v>
      </c>
      <c r="P74" s="20">
        <f t="shared" si="17"/>
        <v>5021.2447994519998</v>
      </c>
      <c r="Q74" s="29">
        <f t="shared" si="18"/>
        <v>100424.89598903999</v>
      </c>
      <c r="R74" s="20">
        <f t="shared" si="24"/>
        <v>167374.82664839999</v>
      </c>
      <c r="S74" s="20">
        <f t="shared" si="25"/>
        <v>167374.82664839999</v>
      </c>
      <c r="Z74" s="39"/>
      <c r="AA74" s="39"/>
    </row>
    <row r="75" spans="1:27" x14ac:dyDescent="0.2">
      <c r="A75" s="30">
        <v>18</v>
      </c>
      <c r="B75" s="9" t="s">
        <v>68</v>
      </c>
      <c r="C75" s="5" t="s">
        <v>212</v>
      </c>
      <c r="D75" s="17">
        <v>14.307398777000001</v>
      </c>
      <c r="E75" s="17">
        <v>3.326993077</v>
      </c>
      <c r="F75" s="53">
        <v>1319.8949531120406</v>
      </c>
      <c r="G75" s="16">
        <f t="shared" si="22"/>
        <v>17.634391854</v>
      </c>
      <c r="H75" s="16">
        <f t="shared" si="19"/>
        <v>131.98949531120408</v>
      </c>
      <c r="I75" s="17">
        <f t="shared" si="20"/>
        <v>176.34391854</v>
      </c>
      <c r="J75" s="7" t="str">
        <f t="shared" si="21"/>
        <v>Nei</v>
      </c>
      <c r="K75" s="45">
        <f t="shared" si="23"/>
        <v>1240</v>
      </c>
      <c r="L75" s="20">
        <f t="shared" si="13"/>
        <v>22000</v>
      </c>
      <c r="M75" s="20">
        <f t="shared" si="14"/>
        <v>6000</v>
      </c>
      <c r="N75" s="20">
        <f t="shared" si="15"/>
        <v>6000</v>
      </c>
      <c r="O75" s="20">
        <f t="shared" si="16"/>
        <v>40000</v>
      </c>
      <c r="P75" s="20">
        <f t="shared" si="17"/>
        <v>6000</v>
      </c>
      <c r="Q75" s="29">
        <f t="shared" si="18"/>
        <v>120000</v>
      </c>
      <c r="R75" s="20">
        <f t="shared" si="24"/>
        <v>218666.45898960001</v>
      </c>
      <c r="S75" s="20">
        <f t="shared" si="25"/>
        <v>200000</v>
      </c>
      <c r="Z75" s="39"/>
      <c r="AA75" s="39"/>
    </row>
    <row r="76" spans="1:27" x14ac:dyDescent="0.2">
      <c r="A76" s="30">
        <v>18</v>
      </c>
      <c r="B76" s="9" t="s">
        <v>69</v>
      </c>
      <c r="C76" s="5" t="s">
        <v>213</v>
      </c>
      <c r="D76" s="17">
        <v>20.123350714000001</v>
      </c>
      <c r="E76" s="17">
        <v>7.0926364380000004</v>
      </c>
      <c r="F76" s="53">
        <v>760.18762055165655</v>
      </c>
      <c r="G76" s="16">
        <f t="shared" si="22"/>
        <v>27.215987152</v>
      </c>
      <c r="H76" s="16">
        <f t="shared" si="19"/>
        <v>76.018762055165652</v>
      </c>
      <c r="I76" s="17">
        <f t="shared" si="20"/>
        <v>272.15987152000002</v>
      </c>
      <c r="J76" s="7" t="str">
        <f t="shared" si="21"/>
        <v>Nei</v>
      </c>
      <c r="K76" s="45">
        <f t="shared" si="23"/>
        <v>1000</v>
      </c>
      <c r="L76" s="20">
        <f t="shared" si="13"/>
        <v>29937.585867200007</v>
      </c>
      <c r="M76" s="20">
        <f t="shared" si="14"/>
        <v>8164.7961456000012</v>
      </c>
      <c r="N76" s="20">
        <f t="shared" si="15"/>
        <v>8164.7961456000012</v>
      </c>
      <c r="O76" s="20">
        <f t="shared" si="16"/>
        <v>54431.97430400001</v>
      </c>
      <c r="P76" s="20">
        <f t="shared" si="17"/>
        <v>8164.7961456000012</v>
      </c>
      <c r="Q76" s="29">
        <f t="shared" si="18"/>
        <v>163295.92291200001</v>
      </c>
      <c r="R76" s="20">
        <f t="shared" si="24"/>
        <v>272159.87152000004</v>
      </c>
      <c r="S76" s="20">
        <f t="shared" si="25"/>
        <v>272159.87152000004</v>
      </c>
      <c r="Z76" s="39"/>
      <c r="AA76" s="39"/>
    </row>
    <row r="77" spans="1:27" x14ac:dyDescent="0.2">
      <c r="A77" s="30">
        <v>18</v>
      </c>
      <c r="B77" s="9" t="s">
        <v>70</v>
      </c>
      <c r="C77" s="5" t="s">
        <v>214</v>
      </c>
      <c r="D77" s="17">
        <v>8.6349777630000002</v>
      </c>
      <c r="E77" s="17">
        <v>2.4314229849999998</v>
      </c>
      <c r="F77" s="53">
        <v>641.13019813862752</v>
      </c>
      <c r="G77" s="16">
        <f t="shared" si="22"/>
        <v>11.066400748</v>
      </c>
      <c r="H77" s="16">
        <f t="shared" si="19"/>
        <v>64.113019813862749</v>
      </c>
      <c r="I77" s="17">
        <f t="shared" si="20"/>
        <v>110.66400748</v>
      </c>
      <c r="J77" s="7" t="str">
        <f t="shared" si="21"/>
        <v>Nei</v>
      </c>
      <c r="K77" s="45">
        <f t="shared" si="23"/>
        <v>1240</v>
      </c>
      <c r="L77" s="20">
        <f t="shared" si="13"/>
        <v>15094.570620272001</v>
      </c>
      <c r="M77" s="20">
        <f t="shared" si="14"/>
        <v>4116.7010782560001</v>
      </c>
      <c r="N77" s="20">
        <f t="shared" si="15"/>
        <v>4116.7010782560001</v>
      </c>
      <c r="O77" s="20">
        <f t="shared" si="16"/>
        <v>27444.673855040004</v>
      </c>
      <c r="P77" s="20">
        <f t="shared" si="17"/>
        <v>4116.7010782560001</v>
      </c>
      <c r="Q77" s="29">
        <f t="shared" si="18"/>
        <v>82334.021565119998</v>
      </c>
      <c r="R77" s="20">
        <f t="shared" si="24"/>
        <v>137223.36927520001</v>
      </c>
      <c r="S77" s="20">
        <f t="shared" si="25"/>
        <v>137223.36927520001</v>
      </c>
      <c r="Z77" s="39"/>
      <c r="AA77" s="39"/>
    </row>
    <row r="78" spans="1:27" x14ac:dyDescent="0.2">
      <c r="A78" s="30">
        <v>18</v>
      </c>
      <c r="B78" s="9" t="s">
        <v>71</v>
      </c>
      <c r="C78" s="5" t="s">
        <v>215</v>
      </c>
      <c r="D78" s="17">
        <v>33.075529713000002</v>
      </c>
      <c r="E78" s="17">
        <v>3.1671476039999997</v>
      </c>
      <c r="F78" s="53">
        <v>400.36415332855682</v>
      </c>
      <c r="G78" s="16">
        <f t="shared" si="22"/>
        <v>36.242677317000002</v>
      </c>
      <c r="H78" s="16">
        <f t="shared" si="19"/>
        <v>40.036415332855682</v>
      </c>
      <c r="I78" s="17">
        <f t="shared" si="20"/>
        <v>362.42677317000005</v>
      </c>
      <c r="J78" s="7" t="str">
        <f t="shared" si="21"/>
        <v>Nei</v>
      </c>
      <c r="K78" s="45">
        <f t="shared" si="23"/>
        <v>1000</v>
      </c>
      <c r="L78" s="20">
        <f t="shared" si="13"/>
        <v>39866.945048700007</v>
      </c>
      <c r="M78" s="20">
        <f t="shared" si="14"/>
        <v>10872.803195100001</v>
      </c>
      <c r="N78" s="20">
        <f t="shared" si="15"/>
        <v>10872.803195100001</v>
      </c>
      <c r="O78" s="20">
        <f t="shared" si="16"/>
        <v>72485.354634000018</v>
      </c>
      <c r="P78" s="20">
        <f t="shared" si="17"/>
        <v>10872.803195100001</v>
      </c>
      <c r="Q78" s="29">
        <f t="shared" si="18"/>
        <v>217456.06390200002</v>
      </c>
      <c r="R78" s="20">
        <f t="shared" si="24"/>
        <v>362426.77317000006</v>
      </c>
      <c r="S78" s="20">
        <f t="shared" si="25"/>
        <v>362426.77317000006</v>
      </c>
      <c r="Z78" s="39"/>
      <c r="AA78" s="39"/>
    </row>
    <row r="79" spans="1:27" x14ac:dyDescent="0.2">
      <c r="A79" s="30">
        <v>18</v>
      </c>
      <c r="B79" s="9" t="s">
        <v>72</v>
      </c>
      <c r="C79" s="5" t="s">
        <v>216</v>
      </c>
      <c r="D79" s="17">
        <v>6.8077664159999998</v>
      </c>
      <c r="E79" s="17">
        <v>1.9231339680000001</v>
      </c>
      <c r="F79" s="53">
        <v>306.54427430877541</v>
      </c>
      <c r="G79" s="16">
        <f t="shared" si="22"/>
        <v>8.7309003839999999</v>
      </c>
      <c r="H79" s="16">
        <f t="shared" si="19"/>
        <v>30.654427430877544</v>
      </c>
      <c r="I79" s="17">
        <f t="shared" si="20"/>
        <v>87.309003840000003</v>
      </c>
      <c r="J79" s="7" t="str">
        <f t="shared" si="21"/>
        <v>Nei</v>
      </c>
      <c r="K79" s="45">
        <f t="shared" si="23"/>
        <v>1240</v>
      </c>
      <c r="L79" s="20">
        <f t="shared" si="13"/>
        <v>11908.948123775999</v>
      </c>
      <c r="M79" s="20">
        <f t="shared" si="14"/>
        <v>3247.8949428479996</v>
      </c>
      <c r="N79" s="20">
        <f t="shared" si="15"/>
        <v>3247.8949428479996</v>
      </c>
      <c r="O79" s="20">
        <f t="shared" si="16"/>
        <v>21652.63295232</v>
      </c>
      <c r="P79" s="20">
        <f t="shared" si="17"/>
        <v>3247.8949428479996</v>
      </c>
      <c r="Q79" s="29">
        <f t="shared" si="18"/>
        <v>64957.898856959997</v>
      </c>
      <c r="R79" s="20">
        <f t="shared" si="24"/>
        <v>108263.1647616</v>
      </c>
      <c r="S79" s="20">
        <f t="shared" si="25"/>
        <v>108263.1647616</v>
      </c>
      <c r="Z79" s="39"/>
      <c r="AA79" s="39"/>
    </row>
    <row r="80" spans="1:27" x14ac:dyDescent="0.2">
      <c r="A80" s="30">
        <v>18</v>
      </c>
      <c r="B80" s="9" t="s">
        <v>73</v>
      </c>
      <c r="C80" s="5" t="s">
        <v>217</v>
      </c>
      <c r="D80" s="17">
        <v>9.0237337789999987</v>
      </c>
      <c r="E80" s="17">
        <v>3.6327404210000003</v>
      </c>
      <c r="F80" s="53">
        <v>214.5594310939984</v>
      </c>
      <c r="G80" s="16">
        <f t="shared" si="22"/>
        <v>12.656474199999998</v>
      </c>
      <c r="H80" s="16">
        <f t="shared" si="19"/>
        <v>21.45594310939984</v>
      </c>
      <c r="I80" s="17">
        <f t="shared" si="20"/>
        <v>126.56474199999998</v>
      </c>
      <c r="J80" s="7" t="str">
        <f t="shared" si="21"/>
        <v>Nei</v>
      </c>
      <c r="K80" s="45">
        <f t="shared" si="23"/>
        <v>1240</v>
      </c>
      <c r="L80" s="20">
        <f t="shared" si="13"/>
        <v>17263.430808799996</v>
      </c>
      <c r="M80" s="20">
        <f t="shared" si="14"/>
        <v>4708.2084023999987</v>
      </c>
      <c r="N80" s="20">
        <f t="shared" si="15"/>
        <v>4708.2084023999987</v>
      </c>
      <c r="O80" s="20">
        <f t="shared" si="16"/>
        <v>31388.056015999995</v>
      </c>
      <c r="P80" s="20">
        <f t="shared" si="17"/>
        <v>4708.2084023999987</v>
      </c>
      <c r="Q80" s="29">
        <f t="shared" si="18"/>
        <v>94164.168047999978</v>
      </c>
      <c r="R80" s="20">
        <f t="shared" si="24"/>
        <v>156940.28007999997</v>
      </c>
      <c r="S80" s="20">
        <f t="shared" si="25"/>
        <v>156940.28007999997</v>
      </c>
      <c r="Z80" s="39"/>
      <c r="AA80" s="39"/>
    </row>
    <row r="81" spans="1:34" x14ac:dyDescent="0.2">
      <c r="A81" s="30">
        <v>18</v>
      </c>
      <c r="B81" s="9" t="s">
        <v>74</v>
      </c>
      <c r="C81" s="5" t="s">
        <v>218</v>
      </c>
      <c r="D81" s="17">
        <v>1.414426129</v>
      </c>
      <c r="E81" s="17">
        <v>0.55147204900000002</v>
      </c>
      <c r="F81" s="53">
        <v>10.119456835412025</v>
      </c>
      <c r="G81" s="16">
        <f t="shared" si="22"/>
        <v>1.965898178</v>
      </c>
      <c r="H81" s="16">
        <f t="shared" si="19"/>
        <v>1.0119456835412026</v>
      </c>
      <c r="I81" s="17">
        <f t="shared" si="20"/>
        <v>10.119456835412025</v>
      </c>
      <c r="J81" s="7" t="str">
        <f t="shared" si="21"/>
        <v>JA</v>
      </c>
      <c r="K81" s="45">
        <f t="shared" si="23"/>
        <v>1240</v>
      </c>
      <c r="L81" s="20">
        <f t="shared" si="13"/>
        <v>1380.2939123502001</v>
      </c>
      <c r="M81" s="20">
        <f t="shared" si="14"/>
        <v>376.4437942773273</v>
      </c>
      <c r="N81" s="20">
        <f t="shared" si="15"/>
        <v>376.4437942773273</v>
      </c>
      <c r="O81" s="20">
        <f t="shared" si="16"/>
        <v>2509.6252951821825</v>
      </c>
      <c r="P81" s="20">
        <f t="shared" si="17"/>
        <v>376.4437942773273</v>
      </c>
      <c r="Q81" s="29">
        <f t="shared" si="18"/>
        <v>7528.8758855465458</v>
      </c>
      <c r="R81" s="20">
        <f t="shared" si="24"/>
        <v>12548.126475910911</v>
      </c>
      <c r="S81" s="20">
        <f t="shared" si="25"/>
        <v>12548.126475910911</v>
      </c>
      <c r="Z81" s="39"/>
      <c r="AA81" s="39"/>
    </row>
    <row r="82" spans="1:34" x14ac:dyDescent="0.2">
      <c r="A82" s="30">
        <v>18</v>
      </c>
      <c r="B82" s="9" t="s">
        <v>75</v>
      </c>
      <c r="C82" s="5" t="s">
        <v>219</v>
      </c>
      <c r="D82" s="17">
        <v>1.1858290630000001</v>
      </c>
      <c r="E82" s="17">
        <v>0.71606498899999993</v>
      </c>
      <c r="F82" s="53">
        <v>18.638320759109021</v>
      </c>
      <c r="G82" s="16">
        <f t="shared" si="22"/>
        <v>1.9018940520000001</v>
      </c>
      <c r="H82" s="16">
        <f t="shared" si="19"/>
        <v>1.8638320759109022</v>
      </c>
      <c r="I82" s="17">
        <f t="shared" si="20"/>
        <v>18.638320759109021</v>
      </c>
      <c r="J82" s="7" t="str">
        <f t="shared" si="21"/>
        <v>JA</v>
      </c>
      <c r="K82" s="45">
        <f t="shared" si="23"/>
        <v>1240</v>
      </c>
      <c r="L82" s="20">
        <f t="shared" si="13"/>
        <v>2542.2669515424705</v>
      </c>
      <c r="M82" s="20">
        <f t="shared" si="14"/>
        <v>693.34553223885553</v>
      </c>
      <c r="N82" s="20">
        <f t="shared" si="15"/>
        <v>693.34553223885553</v>
      </c>
      <c r="O82" s="20">
        <f t="shared" si="16"/>
        <v>4622.3035482590376</v>
      </c>
      <c r="P82" s="20">
        <f t="shared" si="17"/>
        <v>693.34553223885553</v>
      </c>
      <c r="Q82" s="29">
        <f t="shared" si="18"/>
        <v>13866.91064477711</v>
      </c>
      <c r="R82" s="20">
        <f t="shared" si="24"/>
        <v>23111.517741295185</v>
      </c>
      <c r="S82" s="20">
        <f t="shared" si="25"/>
        <v>23111.517741295185</v>
      </c>
      <c r="Z82" s="39"/>
      <c r="AA82" s="39"/>
    </row>
    <row r="83" spans="1:34" x14ac:dyDescent="0.2">
      <c r="A83" s="30">
        <v>18</v>
      </c>
      <c r="B83" s="9" t="s">
        <v>76</v>
      </c>
      <c r="C83" s="5" t="s">
        <v>220</v>
      </c>
      <c r="D83" s="17">
        <v>5.2569938650000001</v>
      </c>
      <c r="E83" s="17">
        <v>1.331689879</v>
      </c>
      <c r="F83" s="53">
        <v>178.3864444352746</v>
      </c>
      <c r="G83" s="16">
        <f t="shared" si="22"/>
        <v>6.5886837439999999</v>
      </c>
      <c r="H83" s="16">
        <f t="shared" si="19"/>
        <v>17.83864444352746</v>
      </c>
      <c r="I83" s="17">
        <f t="shared" si="20"/>
        <v>65.886837439999994</v>
      </c>
      <c r="J83" s="7" t="str">
        <f t="shared" si="21"/>
        <v>Nei</v>
      </c>
      <c r="K83" s="45">
        <f t="shared" si="23"/>
        <v>1240</v>
      </c>
      <c r="L83" s="20">
        <f t="shared" si="13"/>
        <v>8986.9646268159995</v>
      </c>
      <c r="M83" s="20">
        <f t="shared" si="14"/>
        <v>2450.9903527679999</v>
      </c>
      <c r="N83" s="20">
        <f t="shared" si="15"/>
        <v>2450.9903527679999</v>
      </c>
      <c r="O83" s="20">
        <f t="shared" si="16"/>
        <v>16339.935685119999</v>
      </c>
      <c r="P83" s="20">
        <f t="shared" si="17"/>
        <v>2450.9903527679999</v>
      </c>
      <c r="Q83" s="29">
        <f t="shared" si="18"/>
        <v>49019.807055359997</v>
      </c>
      <c r="R83" s="20">
        <f t="shared" si="24"/>
        <v>81699.678425599996</v>
      </c>
      <c r="S83" s="20">
        <f t="shared" si="25"/>
        <v>81699.678425599996</v>
      </c>
      <c r="Z83" s="39"/>
      <c r="AA83" s="39"/>
    </row>
    <row r="84" spans="1:34" x14ac:dyDescent="0.2">
      <c r="A84" s="30">
        <v>18</v>
      </c>
      <c r="B84" s="9" t="s">
        <v>77</v>
      </c>
      <c r="C84" s="5" t="s">
        <v>221</v>
      </c>
      <c r="D84" s="17">
        <v>41.983814246999998</v>
      </c>
      <c r="E84" s="17">
        <v>8.6504911660000001</v>
      </c>
      <c r="F84" s="53">
        <v>412.49755912438297</v>
      </c>
      <c r="G84" s="16">
        <f t="shared" si="22"/>
        <v>50.634305413</v>
      </c>
      <c r="H84" s="16">
        <f t="shared" si="19"/>
        <v>41.249755912438303</v>
      </c>
      <c r="I84" s="17">
        <f t="shared" si="20"/>
        <v>412.49755912438297</v>
      </c>
      <c r="J84" s="7" t="str">
        <f t="shared" si="21"/>
        <v>JA</v>
      </c>
      <c r="K84" s="45">
        <f t="shared" si="23"/>
        <v>1000</v>
      </c>
      <c r="L84" s="20">
        <f t="shared" si="13"/>
        <v>45374.731503682124</v>
      </c>
      <c r="M84" s="20">
        <f t="shared" si="14"/>
        <v>12374.926773731489</v>
      </c>
      <c r="N84" s="20">
        <f t="shared" si="15"/>
        <v>12374.926773731489</v>
      </c>
      <c r="O84" s="20">
        <f t="shared" si="16"/>
        <v>82499.511824876594</v>
      </c>
      <c r="P84" s="20">
        <f t="shared" si="17"/>
        <v>12374.926773731489</v>
      </c>
      <c r="Q84" s="29">
        <f t="shared" si="18"/>
        <v>247498.53547462978</v>
      </c>
      <c r="R84" s="20">
        <f t="shared" si="24"/>
        <v>412497.55912438297</v>
      </c>
      <c r="S84" s="20">
        <f t="shared" si="25"/>
        <v>412497.55912438297</v>
      </c>
      <c r="Z84" s="39"/>
      <c r="AA84" s="39"/>
    </row>
    <row r="85" spans="1:34" x14ac:dyDescent="0.2">
      <c r="A85" s="30">
        <v>18</v>
      </c>
      <c r="B85" s="9" t="s">
        <v>78</v>
      </c>
      <c r="C85" s="5" t="s">
        <v>222</v>
      </c>
      <c r="D85" s="17">
        <v>12.250082643999999</v>
      </c>
      <c r="E85" s="17">
        <v>5.3594293020000006</v>
      </c>
      <c r="F85" s="53">
        <v>346.69102971392681</v>
      </c>
      <c r="G85" s="16">
        <f t="shared" si="22"/>
        <v>17.609511945999998</v>
      </c>
      <c r="H85" s="16">
        <f t="shared" si="19"/>
        <v>34.669102971392682</v>
      </c>
      <c r="I85" s="17">
        <f t="shared" si="20"/>
        <v>176.09511945999998</v>
      </c>
      <c r="J85" s="7" t="str">
        <f t="shared" si="21"/>
        <v>Nei</v>
      </c>
      <c r="K85" s="45">
        <f t="shared" si="23"/>
        <v>1240</v>
      </c>
      <c r="L85" s="20">
        <f t="shared" si="13"/>
        <v>22000</v>
      </c>
      <c r="M85" s="20">
        <f t="shared" si="14"/>
        <v>6000</v>
      </c>
      <c r="N85" s="20">
        <f t="shared" si="15"/>
        <v>6000</v>
      </c>
      <c r="O85" s="20">
        <f t="shared" si="16"/>
        <v>40000</v>
      </c>
      <c r="P85" s="20">
        <f t="shared" si="17"/>
        <v>6000</v>
      </c>
      <c r="Q85" s="29">
        <f t="shared" si="18"/>
        <v>120000</v>
      </c>
      <c r="R85" s="20">
        <f t="shared" si="24"/>
        <v>218357.94813039998</v>
      </c>
      <c r="S85" s="20">
        <f t="shared" si="25"/>
        <v>200000</v>
      </c>
      <c r="Z85" s="39"/>
      <c r="AA85" s="39"/>
    </row>
    <row r="86" spans="1:34" x14ac:dyDescent="0.2">
      <c r="A86" s="30">
        <v>18</v>
      </c>
      <c r="B86" s="9" t="s">
        <v>79</v>
      </c>
      <c r="C86" s="5" t="s">
        <v>223</v>
      </c>
      <c r="D86" s="17">
        <v>25.517785894000003</v>
      </c>
      <c r="E86" s="17">
        <v>5.8384944729999999</v>
      </c>
      <c r="F86" s="53">
        <v>326.76925769382024</v>
      </c>
      <c r="G86" s="16">
        <f t="shared" si="22"/>
        <v>31.356280367000004</v>
      </c>
      <c r="H86" s="16">
        <f t="shared" si="19"/>
        <v>32.676925769382024</v>
      </c>
      <c r="I86" s="17">
        <f t="shared" si="20"/>
        <v>313.56280367000005</v>
      </c>
      <c r="J86" s="7" t="str">
        <f t="shared" si="21"/>
        <v>Nei</v>
      </c>
      <c r="K86" s="45">
        <f t="shared" si="23"/>
        <v>1000</v>
      </c>
      <c r="L86" s="20">
        <f t="shared" si="13"/>
        <v>34491.908403700007</v>
      </c>
      <c r="M86" s="20">
        <f t="shared" si="14"/>
        <v>9406.8841101000016</v>
      </c>
      <c r="N86" s="20">
        <f t="shared" si="15"/>
        <v>9406.8841101000016</v>
      </c>
      <c r="O86" s="20">
        <f t="shared" si="16"/>
        <v>62712.560734000013</v>
      </c>
      <c r="P86" s="20">
        <f t="shared" si="17"/>
        <v>9406.8841101000016</v>
      </c>
      <c r="Q86" s="29">
        <f t="shared" si="18"/>
        <v>188137.68220200003</v>
      </c>
      <c r="R86" s="20">
        <f t="shared" si="24"/>
        <v>313562.80367000005</v>
      </c>
      <c r="S86" s="20">
        <f t="shared" si="25"/>
        <v>313562.80367000005</v>
      </c>
      <c r="Z86" s="39"/>
      <c r="AA86" s="39"/>
    </row>
    <row r="87" spans="1:34" x14ac:dyDescent="0.2">
      <c r="A87" s="30">
        <v>18</v>
      </c>
      <c r="B87" s="9" t="s">
        <v>80</v>
      </c>
      <c r="C87" s="5" t="s">
        <v>224</v>
      </c>
      <c r="D87" s="17">
        <v>19.234383438999998</v>
      </c>
      <c r="E87" s="17">
        <v>2.8311792609999999</v>
      </c>
      <c r="F87" s="53">
        <v>225.33583252711276</v>
      </c>
      <c r="G87" s="16">
        <f t="shared" si="22"/>
        <v>22.065562699999997</v>
      </c>
      <c r="H87" s="16">
        <f t="shared" si="19"/>
        <v>22.533583252711278</v>
      </c>
      <c r="I87" s="17">
        <f t="shared" si="20"/>
        <v>220.65562699999998</v>
      </c>
      <c r="J87" s="7" t="str">
        <f t="shared" si="21"/>
        <v>Nei</v>
      </c>
      <c r="K87" s="45">
        <f t="shared" si="23"/>
        <v>1000</v>
      </c>
      <c r="L87" s="20">
        <f t="shared" ref="L87:L150" si="26">S87*0.11</f>
        <v>24272.11897</v>
      </c>
      <c r="M87" s="20">
        <f t="shared" ref="M87:M150" si="27">S87*0.03</f>
        <v>6619.6688099999992</v>
      </c>
      <c r="N87" s="20">
        <f t="shared" ref="N87:N150" si="28">S87*0.03</f>
        <v>6619.6688099999992</v>
      </c>
      <c r="O87" s="20">
        <f t="shared" ref="O87:O150" si="29">S87*0.2</f>
        <v>44131.125399999997</v>
      </c>
      <c r="P87" s="20">
        <f t="shared" ref="P87:P150" si="30">S87*0.03</f>
        <v>6619.6688099999992</v>
      </c>
      <c r="Q87" s="29">
        <f t="shared" ref="Q87:Q150" si="31">S87*0.6</f>
        <v>132393.37619999997</v>
      </c>
      <c r="R87" s="20">
        <f t="shared" si="24"/>
        <v>220655.62699999998</v>
      </c>
      <c r="S87" s="20">
        <f t="shared" si="25"/>
        <v>220655.62699999998</v>
      </c>
      <c r="Z87" s="39"/>
      <c r="AA87" s="39"/>
    </row>
    <row r="88" spans="1:34" x14ac:dyDescent="0.2">
      <c r="A88" s="30">
        <v>18</v>
      </c>
      <c r="B88" s="9" t="s">
        <v>81</v>
      </c>
      <c r="C88" s="5" t="s">
        <v>225</v>
      </c>
      <c r="D88" s="17">
        <v>10.580274866</v>
      </c>
      <c r="E88" s="17">
        <v>3.2927462519999997</v>
      </c>
      <c r="F88" s="53">
        <v>319.51626137122753</v>
      </c>
      <c r="G88" s="16">
        <f t="shared" si="22"/>
        <v>13.873021118</v>
      </c>
      <c r="H88" s="16">
        <f t="shared" si="19"/>
        <v>31.951626137122755</v>
      </c>
      <c r="I88" s="17">
        <f t="shared" si="20"/>
        <v>138.73021118</v>
      </c>
      <c r="J88" s="7" t="str">
        <f t="shared" si="21"/>
        <v>Nei</v>
      </c>
      <c r="K88" s="45">
        <f t="shared" si="23"/>
        <v>1240</v>
      </c>
      <c r="L88" s="20">
        <f t="shared" si="26"/>
        <v>18922.800804951999</v>
      </c>
      <c r="M88" s="20">
        <f t="shared" si="27"/>
        <v>5160.7638558959998</v>
      </c>
      <c r="N88" s="20">
        <f t="shared" si="28"/>
        <v>5160.7638558959998</v>
      </c>
      <c r="O88" s="20">
        <f t="shared" si="29"/>
        <v>34405.09237264</v>
      </c>
      <c r="P88" s="20">
        <f t="shared" si="30"/>
        <v>5160.7638558959998</v>
      </c>
      <c r="Q88" s="29">
        <f t="shared" si="31"/>
        <v>103215.27711792001</v>
      </c>
      <c r="R88" s="20">
        <f t="shared" si="24"/>
        <v>172025.46186320001</v>
      </c>
      <c r="S88" s="20">
        <f t="shared" si="25"/>
        <v>172025.46186320001</v>
      </c>
      <c r="Z88" s="39"/>
      <c r="AA88" s="39"/>
    </row>
    <row r="89" spans="1:34" x14ac:dyDescent="0.2">
      <c r="A89" s="30">
        <v>18</v>
      </c>
      <c r="B89" s="9" t="s">
        <v>82</v>
      </c>
      <c r="C89" s="5" t="s">
        <v>226</v>
      </c>
      <c r="D89" s="17">
        <v>28.392930973999999</v>
      </c>
      <c r="E89" s="17">
        <v>4.9057520020000007</v>
      </c>
      <c r="F89" s="53">
        <v>530.83255160055455</v>
      </c>
      <c r="G89" s="16">
        <f t="shared" si="22"/>
        <v>33.298682976000002</v>
      </c>
      <c r="H89" s="16">
        <f t="shared" si="19"/>
        <v>53.083255160055458</v>
      </c>
      <c r="I89" s="17">
        <f t="shared" si="20"/>
        <v>332.98682976000003</v>
      </c>
      <c r="J89" s="7" t="str">
        <f t="shared" si="21"/>
        <v>Nei</v>
      </c>
      <c r="K89" s="45">
        <f t="shared" si="23"/>
        <v>1000</v>
      </c>
      <c r="L89" s="20">
        <f t="shared" si="26"/>
        <v>36628.551273600009</v>
      </c>
      <c r="M89" s="20">
        <f t="shared" si="27"/>
        <v>9989.6048928000018</v>
      </c>
      <c r="N89" s="20">
        <f t="shared" si="28"/>
        <v>9989.6048928000018</v>
      </c>
      <c r="O89" s="20">
        <f t="shared" si="29"/>
        <v>66597.365952000007</v>
      </c>
      <c r="P89" s="20">
        <f t="shared" si="30"/>
        <v>9989.6048928000018</v>
      </c>
      <c r="Q89" s="29">
        <f t="shared" si="31"/>
        <v>199792.09785600004</v>
      </c>
      <c r="R89" s="20">
        <f t="shared" si="24"/>
        <v>332986.82976000005</v>
      </c>
      <c r="S89" s="20">
        <f t="shared" si="25"/>
        <v>332986.82976000005</v>
      </c>
      <c r="Z89" s="39"/>
      <c r="AA89" s="39"/>
    </row>
    <row r="90" spans="1:34" s="26" customFormat="1" ht="13.5" thickBot="1" x14ac:dyDescent="0.25">
      <c r="A90" s="30">
        <v>18</v>
      </c>
      <c r="B90" s="9" t="s">
        <v>83</v>
      </c>
      <c r="C90" s="5" t="s">
        <v>227</v>
      </c>
      <c r="D90" s="17">
        <v>24.988055627000001</v>
      </c>
      <c r="E90" s="17">
        <v>3.5823017049999999</v>
      </c>
      <c r="F90" s="53">
        <v>650.29810011035136</v>
      </c>
      <c r="G90" s="16">
        <f t="shared" si="22"/>
        <v>28.570357332</v>
      </c>
      <c r="H90" s="16">
        <f t="shared" si="19"/>
        <v>65.029810011035138</v>
      </c>
      <c r="I90" s="17">
        <f t="shared" si="20"/>
        <v>285.70357332000003</v>
      </c>
      <c r="J90" s="7" t="str">
        <f t="shared" si="21"/>
        <v>Nei</v>
      </c>
      <c r="K90" s="45">
        <f t="shared" si="23"/>
        <v>1000</v>
      </c>
      <c r="L90" s="20">
        <f t="shared" si="26"/>
        <v>31427.393065200002</v>
      </c>
      <c r="M90" s="20">
        <f t="shared" si="27"/>
        <v>8571.107199600001</v>
      </c>
      <c r="N90" s="20">
        <f t="shared" si="28"/>
        <v>8571.107199600001</v>
      </c>
      <c r="O90" s="20">
        <f t="shared" si="29"/>
        <v>57140.714664000006</v>
      </c>
      <c r="P90" s="20">
        <f t="shared" si="30"/>
        <v>8571.107199600001</v>
      </c>
      <c r="Q90" s="29">
        <f t="shared" si="31"/>
        <v>171422.143992</v>
      </c>
      <c r="R90" s="20">
        <f t="shared" si="24"/>
        <v>285703.57332000002</v>
      </c>
      <c r="S90" s="20">
        <f t="shared" si="25"/>
        <v>285703.57332000002</v>
      </c>
      <c r="T90"/>
      <c r="U90" s="39"/>
      <c r="V90" s="39"/>
      <c r="W90" s="40"/>
      <c r="X90"/>
      <c r="Y90"/>
      <c r="Z90" s="39"/>
      <c r="AA90" s="39"/>
      <c r="AB90"/>
      <c r="AC90"/>
      <c r="AD90"/>
      <c r="AE90"/>
      <c r="AF90"/>
      <c r="AG90"/>
      <c r="AH90"/>
    </row>
    <row r="91" spans="1:34" x14ac:dyDescent="0.2">
      <c r="A91" s="30">
        <v>18</v>
      </c>
      <c r="B91" s="9" t="s">
        <v>84</v>
      </c>
      <c r="C91" s="5" t="s">
        <v>228</v>
      </c>
      <c r="D91" s="17">
        <v>0.59399897699999993</v>
      </c>
      <c r="E91" s="17">
        <v>0.93879206999999998</v>
      </c>
      <c r="F91" s="53">
        <v>118.7884412188518</v>
      </c>
      <c r="G91" s="16">
        <f t="shared" si="22"/>
        <v>1.5327910469999999</v>
      </c>
      <c r="H91" s="16">
        <f t="shared" si="19"/>
        <v>11.87884412188518</v>
      </c>
      <c r="I91" s="17">
        <f t="shared" si="20"/>
        <v>15.327910469999999</v>
      </c>
      <c r="J91" s="7" t="str">
        <f t="shared" si="21"/>
        <v>Nei</v>
      </c>
      <c r="K91" s="45">
        <f t="shared" si="23"/>
        <v>1240</v>
      </c>
      <c r="L91" s="20">
        <f t="shared" si="26"/>
        <v>2090.7269881080001</v>
      </c>
      <c r="M91" s="20">
        <f t="shared" si="27"/>
        <v>570.19826948399998</v>
      </c>
      <c r="N91" s="20">
        <f t="shared" si="28"/>
        <v>570.19826948399998</v>
      </c>
      <c r="O91" s="20">
        <f t="shared" si="29"/>
        <v>3801.3217965600002</v>
      </c>
      <c r="P91" s="20">
        <f t="shared" si="30"/>
        <v>570.19826948399998</v>
      </c>
      <c r="Q91" s="29">
        <f t="shared" si="31"/>
        <v>11403.965389679999</v>
      </c>
      <c r="R91" s="20">
        <f t="shared" si="24"/>
        <v>19006.6089828</v>
      </c>
      <c r="S91" s="20">
        <f t="shared" si="25"/>
        <v>19006.6089828</v>
      </c>
      <c r="Z91" s="39"/>
      <c r="AA91" s="39"/>
    </row>
    <row r="92" spans="1:34" ht="13.5" thickBot="1" x14ac:dyDescent="0.25">
      <c r="A92" s="57">
        <v>18</v>
      </c>
      <c r="B92" s="22" t="s">
        <v>229</v>
      </c>
      <c r="C92" s="23" t="s">
        <v>230</v>
      </c>
      <c r="D92" s="25">
        <v>16.095279104999999</v>
      </c>
      <c r="E92" s="25">
        <v>3.5562608450000002</v>
      </c>
      <c r="F92" s="56">
        <v>811.96916068758662</v>
      </c>
      <c r="G92" s="24">
        <f t="shared" si="22"/>
        <v>19.65153995</v>
      </c>
      <c r="H92" s="24">
        <f t="shared" si="19"/>
        <v>81.196916068758668</v>
      </c>
      <c r="I92" s="25">
        <f t="shared" si="20"/>
        <v>196.5153995</v>
      </c>
      <c r="J92" s="14" t="str">
        <f t="shared" si="21"/>
        <v>Nei</v>
      </c>
      <c r="K92" s="45">
        <f t="shared" si="23"/>
        <v>1240</v>
      </c>
      <c r="L92" s="20">
        <f t="shared" si="26"/>
        <v>22000</v>
      </c>
      <c r="M92" s="20">
        <f t="shared" si="27"/>
        <v>6000</v>
      </c>
      <c r="N92" s="20">
        <f t="shared" si="28"/>
        <v>6000</v>
      </c>
      <c r="O92" s="20">
        <f t="shared" si="29"/>
        <v>40000</v>
      </c>
      <c r="P92" s="20">
        <f t="shared" si="30"/>
        <v>6000</v>
      </c>
      <c r="Q92" s="29">
        <f t="shared" si="31"/>
        <v>120000</v>
      </c>
      <c r="R92" s="20">
        <f t="shared" si="24"/>
        <v>243679.09538000001</v>
      </c>
      <c r="S92" s="20">
        <f t="shared" si="25"/>
        <v>200000</v>
      </c>
      <c r="Z92" s="39"/>
      <c r="AA92" s="39"/>
    </row>
    <row r="93" spans="1:34" x14ac:dyDescent="0.2">
      <c r="A93" s="30">
        <v>30</v>
      </c>
      <c r="B93" s="13" t="s">
        <v>231</v>
      </c>
      <c r="C93" s="6" t="s">
        <v>232</v>
      </c>
      <c r="D93" s="19">
        <v>62.072368884000007</v>
      </c>
      <c r="E93" s="19">
        <v>18.291924883</v>
      </c>
      <c r="F93" s="55">
        <v>642.30622943241076</v>
      </c>
      <c r="G93" s="18">
        <f t="shared" si="22"/>
        <v>80.364293767000007</v>
      </c>
      <c r="H93" s="18">
        <f t="shared" si="19"/>
        <v>64.230622943241073</v>
      </c>
      <c r="I93" s="19">
        <f t="shared" si="20"/>
        <v>642.30622943241076</v>
      </c>
      <c r="J93" s="8" t="str">
        <f t="shared" si="21"/>
        <v>JA</v>
      </c>
      <c r="K93" s="45">
        <f t="shared" si="23"/>
        <v>1000</v>
      </c>
      <c r="L93" s="20">
        <f t="shared" si="26"/>
        <v>70653.685237565194</v>
      </c>
      <c r="M93" s="20">
        <f t="shared" si="27"/>
        <v>19269.186882972324</v>
      </c>
      <c r="N93" s="20">
        <f t="shared" si="28"/>
        <v>19269.186882972324</v>
      </c>
      <c r="O93" s="20">
        <f t="shared" si="29"/>
        <v>128461.24588648217</v>
      </c>
      <c r="P93" s="20">
        <f t="shared" si="30"/>
        <v>19269.186882972324</v>
      </c>
      <c r="Q93" s="29">
        <f t="shared" si="31"/>
        <v>385383.73765944649</v>
      </c>
      <c r="R93" s="20">
        <f t="shared" si="24"/>
        <v>642306.22943241079</v>
      </c>
      <c r="S93" s="20">
        <f t="shared" si="25"/>
        <v>642306.22943241079</v>
      </c>
      <c r="Z93" s="39"/>
      <c r="AA93" s="39"/>
    </row>
    <row r="94" spans="1:34" x14ac:dyDescent="0.2">
      <c r="A94" s="30">
        <v>30</v>
      </c>
      <c r="B94" s="9" t="s">
        <v>233</v>
      </c>
      <c r="C94" s="5" t="s">
        <v>234</v>
      </c>
      <c r="D94" s="17">
        <v>33.874447285999999</v>
      </c>
      <c r="E94" s="17">
        <v>18.330170399</v>
      </c>
      <c r="F94" s="53">
        <v>137.77037850370647</v>
      </c>
      <c r="G94" s="16">
        <f t="shared" si="22"/>
        <v>52.204617685000002</v>
      </c>
      <c r="H94" s="16">
        <f t="shared" si="19"/>
        <v>13.777037850370647</v>
      </c>
      <c r="I94" s="17">
        <f t="shared" si="20"/>
        <v>137.77037850370647</v>
      </c>
      <c r="J94" s="7" t="str">
        <f t="shared" si="21"/>
        <v>JA</v>
      </c>
      <c r="K94" s="45">
        <f t="shared" si="23"/>
        <v>1240</v>
      </c>
      <c r="L94" s="20">
        <f t="shared" si="26"/>
        <v>18791.87962790556</v>
      </c>
      <c r="M94" s="20">
        <f t="shared" si="27"/>
        <v>5125.0580803378807</v>
      </c>
      <c r="N94" s="20">
        <f t="shared" si="28"/>
        <v>5125.0580803378807</v>
      </c>
      <c r="O94" s="20">
        <f t="shared" si="29"/>
        <v>34167.053868919204</v>
      </c>
      <c r="P94" s="20">
        <f t="shared" si="30"/>
        <v>5125.0580803378807</v>
      </c>
      <c r="Q94" s="29">
        <f t="shared" si="31"/>
        <v>102501.16160675761</v>
      </c>
      <c r="R94" s="20">
        <f t="shared" si="24"/>
        <v>170835.26934459602</v>
      </c>
      <c r="S94" s="20">
        <f t="shared" si="25"/>
        <v>170835.26934459602</v>
      </c>
      <c r="Z94" s="39"/>
      <c r="AA94" s="39"/>
    </row>
    <row r="95" spans="1:34" x14ac:dyDescent="0.2">
      <c r="A95" s="30">
        <v>30</v>
      </c>
      <c r="B95" s="9" t="s">
        <v>235</v>
      </c>
      <c r="C95" s="5" t="s">
        <v>236</v>
      </c>
      <c r="D95" s="17">
        <v>78.590901840000001</v>
      </c>
      <c r="E95" s="17">
        <v>22.531796923000002</v>
      </c>
      <c r="F95" s="53">
        <v>405.60448614852112</v>
      </c>
      <c r="G95" s="16">
        <f t="shared" si="22"/>
        <v>101.122698763</v>
      </c>
      <c r="H95" s="16">
        <f t="shared" si="19"/>
        <v>40.560448614852113</v>
      </c>
      <c r="I95" s="17">
        <f t="shared" si="20"/>
        <v>405.60448614852112</v>
      </c>
      <c r="J95" s="7" t="str">
        <f t="shared" si="21"/>
        <v>JA</v>
      </c>
      <c r="K95" s="45">
        <f t="shared" si="23"/>
        <v>1000</v>
      </c>
      <c r="L95" s="20">
        <f t="shared" si="26"/>
        <v>44616.493476337324</v>
      </c>
      <c r="M95" s="20">
        <f t="shared" si="27"/>
        <v>12168.134584455633</v>
      </c>
      <c r="N95" s="20">
        <f t="shared" si="28"/>
        <v>12168.134584455633</v>
      </c>
      <c r="O95" s="20">
        <f t="shared" si="29"/>
        <v>81120.897229704235</v>
      </c>
      <c r="P95" s="20">
        <f t="shared" si="30"/>
        <v>12168.134584455633</v>
      </c>
      <c r="Q95" s="29">
        <f t="shared" si="31"/>
        <v>243362.69168911266</v>
      </c>
      <c r="R95" s="20">
        <f t="shared" si="24"/>
        <v>405604.48614852113</v>
      </c>
      <c r="S95" s="20">
        <f t="shared" si="25"/>
        <v>405604.48614852113</v>
      </c>
      <c r="Z95" s="39"/>
      <c r="AA95" s="39"/>
    </row>
    <row r="96" spans="1:34" x14ac:dyDescent="0.2">
      <c r="A96" s="30">
        <v>30</v>
      </c>
      <c r="B96" s="9" t="s">
        <v>237</v>
      </c>
      <c r="C96" s="5" t="s">
        <v>238</v>
      </c>
      <c r="D96" s="17">
        <v>68.068982586999994</v>
      </c>
      <c r="E96" s="17">
        <v>32.438126830999998</v>
      </c>
      <c r="F96" s="53">
        <v>292.55599262627197</v>
      </c>
      <c r="G96" s="16">
        <f t="shared" si="22"/>
        <v>100.507109418</v>
      </c>
      <c r="H96" s="16">
        <f t="shared" si="19"/>
        <v>29.2555992626272</v>
      </c>
      <c r="I96" s="17">
        <f t="shared" si="20"/>
        <v>292.55599262627197</v>
      </c>
      <c r="J96" s="7" t="str">
        <f t="shared" si="21"/>
        <v>JA</v>
      </c>
      <c r="K96" s="45">
        <f t="shared" si="23"/>
        <v>1000</v>
      </c>
      <c r="L96" s="20">
        <f t="shared" si="26"/>
        <v>32181.159188889917</v>
      </c>
      <c r="M96" s="20">
        <f t="shared" si="27"/>
        <v>8776.6797787881587</v>
      </c>
      <c r="N96" s="20">
        <f t="shared" si="28"/>
        <v>8776.6797787881587</v>
      </c>
      <c r="O96" s="20">
        <f t="shared" si="29"/>
        <v>58511.198525254396</v>
      </c>
      <c r="P96" s="20">
        <f t="shared" si="30"/>
        <v>8776.6797787881587</v>
      </c>
      <c r="Q96" s="29">
        <f t="shared" si="31"/>
        <v>175533.59557576317</v>
      </c>
      <c r="R96" s="20">
        <f t="shared" si="24"/>
        <v>292555.99262627197</v>
      </c>
      <c r="S96" s="20">
        <f t="shared" si="25"/>
        <v>292555.99262627197</v>
      </c>
      <c r="Z96" s="39"/>
      <c r="AA96" s="39"/>
    </row>
    <row r="97" spans="1:36" x14ac:dyDescent="0.2">
      <c r="A97" s="30">
        <v>30</v>
      </c>
      <c r="B97" s="9" t="s">
        <v>239</v>
      </c>
      <c r="C97" s="5" t="s">
        <v>240</v>
      </c>
      <c r="D97" s="17">
        <v>26.318313462000003</v>
      </c>
      <c r="E97" s="17">
        <v>32.301964497</v>
      </c>
      <c r="F97" s="53">
        <v>317.67943155571413</v>
      </c>
      <c r="G97" s="16">
        <f t="shared" si="22"/>
        <v>58.620277959000006</v>
      </c>
      <c r="H97" s="16">
        <f t="shared" si="19"/>
        <v>31.767943155571416</v>
      </c>
      <c r="I97" s="17">
        <f t="shared" si="20"/>
        <v>317.67943155571413</v>
      </c>
      <c r="J97" s="7" t="str">
        <f t="shared" si="21"/>
        <v>JA</v>
      </c>
      <c r="K97" s="45">
        <f t="shared" si="23"/>
        <v>1000</v>
      </c>
      <c r="L97" s="20">
        <f t="shared" si="26"/>
        <v>34944.737471128552</v>
      </c>
      <c r="M97" s="20">
        <f t="shared" si="27"/>
        <v>9530.3829466714233</v>
      </c>
      <c r="N97" s="20">
        <f t="shared" si="28"/>
        <v>9530.3829466714233</v>
      </c>
      <c r="O97" s="20">
        <f t="shared" si="29"/>
        <v>63535.886311142822</v>
      </c>
      <c r="P97" s="20">
        <f t="shared" si="30"/>
        <v>9530.3829466714233</v>
      </c>
      <c r="Q97" s="29">
        <f t="shared" si="31"/>
        <v>190607.65893342847</v>
      </c>
      <c r="R97" s="20">
        <f t="shared" si="24"/>
        <v>317679.43155571411</v>
      </c>
      <c r="S97" s="20">
        <f t="shared" si="25"/>
        <v>317679.43155571411</v>
      </c>
      <c r="Z97" s="39"/>
      <c r="AA97" s="39"/>
    </row>
    <row r="98" spans="1:36" x14ac:dyDescent="0.2">
      <c r="A98" s="30">
        <v>30</v>
      </c>
      <c r="B98" s="9" t="s">
        <v>241</v>
      </c>
      <c r="C98" s="5" t="s">
        <v>242</v>
      </c>
      <c r="D98" s="17">
        <v>40.508087987000003</v>
      </c>
      <c r="E98" s="17">
        <v>15.02407241</v>
      </c>
      <c r="F98" s="53">
        <v>793.09024549470291</v>
      </c>
      <c r="G98" s="16">
        <f t="shared" si="22"/>
        <v>55.532160397000006</v>
      </c>
      <c r="H98" s="16">
        <f t="shared" si="19"/>
        <v>79.309024549470294</v>
      </c>
      <c r="I98" s="17">
        <f t="shared" si="20"/>
        <v>555.32160397000007</v>
      </c>
      <c r="J98" s="7" t="str">
        <f t="shared" si="21"/>
        <v>Nei</v>
      </c>
      <c r="K98" s="45">
        <f t="shared" si="23"/>
        <v>1000</v>
      </c>
      <c r="L98" s="20">
        <f t="shared" si="26"/>
        <v>61085.376436700004</v>
      </c>
      <c r="M98" s="20">
        <f t="shared" si="27"/>
        <v>16659.648119100002</v>
      </c>
      <c r="N98" s="20">
        <f t="shared" si="28"/>
        <v>16659.648119100002</v>
      </c>
      <c r="O98" s="20">
        <f t="shared" si="29"/>
        <v>111064.32079400001</v>
      </c>
      <c r="P98" s="20">
        <f t="shared" si="30"/>
        <v>16659.648119100002</v>
      </c>
      <c r="Q98" s="29">
        <f t="shared" si="31"/>
        <v>333192.962382</v>
      </c>
      <c r="R98" s="20">
        <f t="shared" si="24"/>
        <v>555321.60397000005</v>
      </c>
      <c r="S98" s="20">
        <f t="shared" si="25"/>
        <v>555321.60397000005</v>
      </c>
      <c r="Z98" s="39"/>
      <c r="AA98" s="39"/>
    </row>
    <row r="99" spans="1:36" x14ac:dyDescent="0.2">
      <c r="A99" s="30">
        <v>30</v>
      </c>
      <c r="B99" s="9" t="s">
        <v>243</v>
      </c>
      <c r="C99" s="5" t="s">
        <v>244</v>
      </c>
      <c r="D99" s="17">
        <v>77.958074248999992</v>
      </c>
      <c r="E99" s="17">
        <v>23.601132752999998</v>
      </c>
      <c r="F99" s="53">
        <v>1555.1057527900796</v>
      </c>
      <c r="G99" s="16">
        <f t="shared" si="22"/>
        <v>101.55920700199999</v>
      </c>
      <c r="H99" s="16">
        <f t="shared" si="19"/>
        <v>155.51057527900798</v>
      </c>
      <c r="I99" s="17">
        <f t="shared" si="20"/>
        <v>1015.5920700199999</v>
      </c>
      <c r="J99" s="7" t="str">
        <f t="shared" si="21"/>
        <v>Nei</v>
      </c>
      <c r="K99" s="45">
        <f t="shared" si="23"/>
        <v>1000</v>
      </c>
      <c r="L99" s="20">
        <f t="shared" si="26"/>
        <v>111715.1277022</v>
      </c>
      <c r="M99" s="20">
        <f t="shared" si="27"/>
        <v>30467.762100599997</v>
      </c>
      <c r="N99" s="20">
        <f t="shared" si="28"/>
        <v>30467.762100599997</v>
      </c>
      <c r="O99" s="20">
        <f t="shared" si="29"/>
        <v>203118.41400400002</v>
      </c>
      <c r="P99" s="20">
        <f t="shared" si="30"/>
        <v>30467.762100599997</v>
      </c>
      <c r="Q99" s="29">
        <f t="shared" si="31"/>
        <v>609355.24201199994</v>
      </c>
      <c r="R99" s="20">
        <f t="shared" si="24"/>
        <v>1015592.07002</v>
      </c>
      <c r="S99" s="20">
        <f t="shared" si="25"/>
        <v>1015592.07002</v>
      </c>
      <c r="Z99" s="39"/>
      <c r="AA99" s="39"/>
    </row>
    <row r="100" spans="1:36" x14ac:dyDescent="0.2">
      <c r="A100" s="30">
        <v>30</v>
      </c>
      <c r="B100" s="9" t="s">
        <v>245</v>
      </c>
      <c r="C100" s="5" t="s">
        <v>246</v>
      </c>
      <c r="D100" s="17">
        <v>4.8630706249999998</v>
      </c>
      <c r="E100" s="17">
        <v>2.2390115529999997</v>
      </c>
      <c r="F100" s="53">
        <v>90.117490705321131</v>
      </c>
      <c r="G100" s="16">
        <f t="shared" si="22"/>
        <v>7.1020821779999999</v>
      </c>
      <c r="H100" s="16">
        <f t="shared" si="19"/>
        <v>9.0117490705321135</v>
      </c>
      <c r="I100" s="17">
        <f t="shared" si="20"/>
        <v>71.020821780000006</v>
      </c>
      <c r="J100" s="7" t="str">
        <f t="shared" si="21"/>
        <v>Nei</v>
      </c>
      <c r="K100" s="45">
        <f t="shared" si="23"/>
        <v>1240</v>
      </c>
      <c r="L100" s="20">
        <f t="shared" si="26"/>
        <v>9687.2400907920019</v>
      </c>
      <c r="M100" s="20">
        <f t="shared" si="27"/>
        <v>2641.9745702160003</v>
      </c>
      <c r="N100" s="20">
        <f t="shared" si="28"/>
        <v>2641.9745702160003</v>
      </c>
      <c r="O100" s="20">
        <f t="shared" si="29"/>
        <v>17613.163801440005</v>
      </c>
      <c r="P100" s="20">
        <f t="shared" si="30"/>
        <v>2641.9745702160003</v>
      </c>
      <c r="Q100" s="29">
        <f t="shared" si="31"/>
        <v>52839.491404320004</v>
      </c>
      <c r="R100" s="20">
        <f t="shared" si="24"/>
        <v>88065.819007200014</v>
      </c>
      <c r="S100" s="20">
        <f t="shared" si="25"/>
        <v>88065.819007200014</v>
      </c>
      <c r="Z100" s="39"/>
      <c r="AA100" s="39"/>
    </row>
    <row r="101" spans="1:36" x14ac:dyDescent="0.2">
      <c r="A101" s="30">
        <v>30</v>
      </c>
      <c r="B101" s="9" t="s">
        <v>247</v>
      </c>
      <c r="C101" s="5" t="s">
        <v>248</v>
      </c>
      <c r="D101" s="17">
        <v>21.041037931999998</v>
      </c>
      <c r="E101" s="17">
        <v>2.1250691719999999</v>
      </c>
      <c r="F101" s="53">
        <v>303.87122557070256</v>
      </c>
      <c r="G101" s="16">
        <f t="shared" si="22"/>
        <v>23.166107103999998</v>
      </c>
      <c r="H101" s="16">
        <f t="shared" si="19"/>
        <v>30.387122557070256</v>
      </c>
      <c r="I101" s="17">
        <f t="shared" si="20"/>
        <v>231.66107103999997</v>
      </c>
      <c r="J101" s="7" t="str">
        <f t="shared" si="21"/>
        <v>Nei</v>
      </c>
      <c r="K101" s="45">
        <f t="shared" si="23"/>
        <v>1000</v>
      </c>
      <c r="L101" s="20">
        <f t="shared" si="26"/>
        <v>25482.717814399999</v>
      </c>
      <c r="M101" s="20">
        <f t="shared" si="27"/>
        <v>6949.8321311999989</v>
      </c>
      <c r="N101" s="20">
        <f t="shared" si="28"/>
        <v>6949.8321311999989</v>
      </c>
      <c r="O101" s="20">
        <f t="shared" si="29"/>
        <v>46332.214207999998</v>
      </c>
      <c r="P101" s="20">
        <f t="shared" si="30"/>
        <v>6949.8321311999989</v>
      </c>
      <c r="Q101" s="29">
        <f t="shared" si="31"/>
        <v>138996.64262399997</v>
      </c>
      <c r="R101" s="20">
        <f t="shared" si="24"/>
        <v>231661.07103999998</v>
      </c>
      <c r="S101" s="20">
        <f t="shared" si="25"/>
        <v>231661.07103999998</v>
      </c>
      <c r="Z101" s="39"/>
      <c r="AA101" s="39"/>
    </row>
    <row r="102" spans="1:36" x14ac:dyDescent="0.2">
      <c r="A102" s="30">
        <v>30</v>
      </c>
      <c r="B102" s="9" t="s">
        <v>249</v>
      </c>
      <c r="C102" s="5" t="s">
        <v>250</v>
      </c>
      <c r="D102" s="17">
        <v>40.377598196999998</v>
      </c>
      <c r="E102" s="17">
        <v>4.1331694509999997</v>
      </c>
      <c r="F102" s="53">
        <v>391.03428322167491</v>
      </c>
      <c r="G102" s="16">
        <f t="shared" si="22"/>
        <v>44.510767647999998</v>
      </c>
      <c r="H102" s="16">
        <f t="shared" si="19"/>
        <v>39.103428322167495</v>
      </c>
      <c r="I102" s="17">
        <f t="shared" si="20"/>
        <v>391.03428322167491</v>
      </c>
      <c r="J102" s="7" t="str">
        <f t="shared" si="21"/>
        <v>JA</v>
      </c>
      <c r="K102" s="45">
        <f t="shared" si="23"/>
        <v>1000</v>
      </c>
      <c r="L102" s="20">
        <f t="shared" si="26"/>
        <v>43013.771154384238</v>
      </c>
      <c r="M102" s="20">
        <f t="shared" si="27"/>
        <v>11731.028496650248</v>
      </c>
      <c r="N102" s="20">
        <f t="shared" si="28"/>
        <v>11731.028496650248</v>
      </c>
      <c r="O102" s="20">
        <f t="shared" si="29"/>
        <v>78206.856644334985</v>
      </c>
      <c r="P102" s="20">
        <f t="shared" si="30"/>
        <v>11731.028496650248</v>
      </c>
      <c r="Q102" s="29">
        <f t="shared" si="31"/>
        <v>234620.56993300494</v>
      </c>
      <c r="R102" s="20">
        <f t="shared" si="24"/>
        <v>391034.28322167491</v>
      </c>
      <c r="S102" s="20">
        <f t="shared" si="25"/>
        <v>391034.28322167491</v>
      </c>
      <c r="Z102" s="39"/>
      <c r="AA102" s="39"/>
    </row>
    <row r="103" spans="1:36" x14ac:dyDescent="0.2">
      <c r="A103" s="30">
        <v>30</v>
      </c>
      <c r="B103" s="9" t="s">
        <v>251</v>
      </c>
      <c r="C103" s="5" t="s">
        <v>252</v>
      </c>
      <c r="D103" s="17">
        <v>237.57855116299999</v>
      </c>
      <c r="E103" s="17">
        <v>28.128146054999998</v>
      </c>
      <c r="F103" s="53">
        <v>791.93275792266218</v>
      </c>
      <c r="G103" s="16">
        <f t="shared" si="22"/>
        <v>265.70669721799999</v>
      </c>
      <c r="H103" s="16">
        <f t="shared" si="19"/>
        <v>79.19327579226622</v>
      </c>
      <c r="I103" s="17">
        <f t="shared" si="20"/>
        <v>791.93275792266218</v>
      </c>
      <c r="J103" s="7" t="str">
        <f t="shared" si="21"/>
        <v>JA</v>
      </c>
      <c r="K103" s="45">
        <f t="shared" si="23"/>
        <v>1000</v>
      </c>
      <c r="L103" s="20">
        <f t="shared" si="26"/>
        <v>87112.603371492834</v>
      </c>
      <c r="M103" s="20">
        <f t="shared" si="27"/>
        <v>23757.982737679864</v>
      </c>
      <c r="N103" s="20">
        <f t="shared" si="28"/>
        <v>23757.982737679864</v>
      </c>
      <c r="O103" s="20">
        <f t="shared" si="29"/>
        <v>158386.55158453246</v>
      </c>
      <c r="P103" s="20">
        <f t="shared" si="30"/>
        <v>23757.982737679864</v>
      </c>
      <c r="Q103" s="29">
        <f t="shared" si="31"/>
        <v>475159.65475359728</v>
      </c>
      <c r="R103" s="20">
        <f t="shared" si="24"/>
        <v>791932.75792266219</v>
      </c>
      <c r="S103" s="20">
        <f t="shared" si="25"/>
        <v>791932.75792266219</v>
      </c>
      <c r="Z103" s="39"/>
      <c r="AA103" s="39"/>
    </row>
    <row r="104" spans="1:36" x14ac:dyDescent="0.2">
      <c r="A104" s="30">
        <v>30</v>
      </c>
      <c r="B104" s="9" t="s">
        <v>253</v>
      </c>
      <c r="C104" s="5" t="s">
        <v>254</v>
      </c>
      <c r="D104" s="17">
        <v>32.861250652999999</v>
      </c>
      <c r="E104" s="17">
        <v>3.3478227020000002</v>
      </c>
      <c r="F104" s="53">
        <v>101.20464668460657</v>
      </c>
      <c r="G104" s="16">
        <f t="shared" si="22"/>
        <v>36.209073355000001</v>
      </c>
      <c r="H104" s="16">
        <f t="shared" si="19"/>
        <v>10.120464668460658</v>
      </c>
      <c r="I104" s="17">
        <f t="shared" si="20"/>
        <v>101.20464668460657</v>
      </c>
      <c r="J104" s="7" t="str">
        <f t="shared" si="21"/>
        <v>JA</v>
      </c>
      <c r="K104" s="45">
        <f t="shared" si="23"/>
        <v>1240</v>
      </c>
      <c r="L104" s="20">
        <f t="shared" si="26"/>
        <v>13804.313807780336</v>
      </c>
      <c r="M104" s="20">
        <f t="shared" si="27"/>
        <v>3764.8128566673645</v>
      </c>
      <c r="N104" s="20">
        <f t="shared" si="28"/>
        <v>3764.8128566673645</v>
      </c>
      <c r="O104" s="20">
        <f t="shared" si="29"/>
        <v>25098.752377782432</v>
      </c>
      <c r="P104" s="20">
        <f t="shared" si="30"/>
        <v>3764.8128566673645</v>
      </c>
      <c r="Q104" s="29">
        <f t="shared" si="31"/>
        <v>75296.257133347288</v>
      </c>
      <c r="R104" s="20">
        <f t="shared" si="24"/>
        <v>125493.76188891215</v>
      </c>
      <c r="S104" s="20">
        <f t="shared" si="25"/>
        <v>125493.76188891215</v>
      </c>
      <c r="Z104" s="39"/>
      <c r="AA104" s="39"/>
    </row>
    <row r="105" spans="1:36" x14ac:dyDescent="0.2">
      <c r="A105" s="30">
        <v>30</v>
      </c>
      <c r="B105" s="9" t="s">
        <v>255</v>
      </c>
      <c r="C105" s="5" t="s">
        <v>256</v>
      </c>
      <c r="D105" s="17">
        <v>110.12541567</v>
      </c>
      <c r="E105" s="17">
        <v>8.6773979480000012</v>
      </c>
      <c r="F105" s="53">
        <v>434.70919140815056</v>
      </c>
      <c r="G105" s="16">
        <f t="shared" si="22"/>
        <v>118.802813618</v>
      </c>
      <c r="H105" s="16">
        <f t="shared" si="19"/>
        <v>43.470919140815056</v>
      </c>
      <c r="I105" s="17">
        <f t="shared" si="20"/>
        <v>434.70919140815056</v>
      </c>
      <c r="J105" s="7" t="str">
        <f t="shared" si="21"/>
        <v>JA</v>
      </c>
      <c r="K105" s="45">
        <f t="shared" si="23"/>
        <v>1000</v>
      </c>
      <c r="L105" s="20">
        <f t="shared" si="26"/>
        <v>47818.01105489656</v>
      </c>
      <c r="M105" s="20">
        <f t="shared" si="27"/>
        <v>13041.275742244516</v>
      </c>
      <c r="N105" s="20">
        <f t="shared" si="28"/>
        <v>13041.275742244516</v>
      </c>
      <c r="O105" s="20">
        <f t="shared" si="29"/>
        <v>86941.838281630116</v>
      </c>
      <c r="P105" s="20">
        <f t="shared" si="30"/>
        <v>13041.275742244516</v>
      </c>
      <c r="Q105" s="29">
        <f t="shared" si="31"/>
        <v>260825.51484489031</v>
      </c>
      <c r="R105" s="20">
        <f t="shared" si="24"/>
        <v>434709.19140815054</v>
      </c>
      <c r="S105" s="20">
        <f t="shared" si="25"/>
        <v>434709.19140815054</v>
      </c>
      <c r="Z105" s="39"/>
      <c r="AA105" s="39"/>
    </row>
    <row r="106" spans="1:36" x14ac:dyDescent="0.2">
      <c r="A106" s="30">
        <v>30</v>
      </c>
      <c r="B106" s="9" t="s">
        <v>257</v>
      </c>
      <c r="C106" s="5" t="s">
        <v>258</v>
      </c>
      <c r="D106" s="17">
        <v>35.370187527000006</v>
      </c>
      <c r="E106" s="17">
        <v>5.088263714</v>
      </c>
      <c r="F106" s="53">
        <v>118.72195074837835</v>
      </c>
      <c r="G106" s="16">
        <f t="shared" si="22"/>
        <v>40.458451241000006</v>
      </c>
      <c r="H106" s="16">
        <f t="shared" si="19"/>
        <v>11.872195074837835</v>
      </c>
      <c r="I106" s="17">
        <f t="shared" si="20"/>
        <v>118.72195074837835</v>
      </c>
      <c r="J106" s="7" t="str">
        <f t="shared" si="21"/>
        <v>JA</v>
      </c>
      <c r="K106" s="45">
        <f t="shared" si="23"/>
        <v>1240</v>
      </c>
      <c r="L106" s="20">
        <f t="shared" si="26"/>
        <v>16193.674082078807</v>
      </c>
      <c r="M106" s="20">
        <f t="shared" si="27"/>
        <v>4416.4565678396748</v>
      </c>
      <c r="N106" s="20">
        <f t="shared" si="28"/>
        <v>4416.4565678396748</v>
      </c>
      <c r="O106" s="20">
        <f t="shared" si="29"/>
        <v>29443.043785597834</v>
      </c>
      <c r="P106" s="20">
        <f t="shared" si="30"/>
        <v>4416.4565678396748</v>
      </c>
      <c r="Q106" s="29">
        <f t="shared" si="31"/>
        <v>88329.131356793499</v>
      </c>
      <c r="R106" s="20">
        <f t="shared" si="24"/>
        <v>147215.21892798916</v>
      </c>
      <c r="S106" s="20">
        <f t="shared" si="25"/>
        <v>147215.21892798916</v>
      </c>
      <c r="Z106" s="39"/>
      <c r="AA106" s="39"/>
    </row>
    <row r="107" spans="1:36" x14ac:dyDescent="0.2">
      <c r="A107" s="30">
        <v>30</v>
      </c>
      <c r="B107" s="9" t="s">
        <v>259</v>
      </c>
      <c r="C107" s="5" t="s">
        <v>260</v>
      </c>
      <c r="D107" s="17">
        <v>35.243087961000001</v>
      </c>
      <c r="E107" s="17">
        <v>4.1498266830000006</v>
      </c>
      <c r="F107" s="53">
        <v>256.95964020665042</v>
      </c>
      <c r="G107" s="16">
        <f t="shared" si="22"/>
        <v>39.392914644000001</v>
      </c>
      <c r="H107" s="16">
        <f t="shared" si="19"/>
        <v>25.695964020665045</v>
      </c>
      <c r="I107" s="17">
        <f t="shared" si="20"/>
        <v>256.95964020665042</v>
      </c>
      <c r="J107" s="7" t="str">
        <f t="shared" si="21"/>
        <v>JA</v>
      </c>
      <c r="K107" s="45">
        <f t="shared" si="23"/>
        <v>1000</v>
      </c>
      <c r="L107" s="20">
        <f t="shared" si="26"/>
        <v>28265.560422731545</v>
      </c>
      <c r="M107" s="20">
        <f t="shared" si="27"/>
        <v>7708.7892061995126</v>
      </c>
      <c r="N107" s="20">
        <f t="shared" si="28"/>
        <v>7708.7892061995126</v>
      </c>
      <c r="O107" s="20">
        <f t="shared" si="29"/>
        <v>51391.928041330088</v>
      </c>
      <c r="P107" s="20">
        <f t="shared" si="30"/>
        <v>7708.7892061995126</v>
      </c>
      <c r="Q107" s="29">
        <f t="shared" si="31"/>
        <v>154175.78412399025</v>
      </c>
      <c r="R107" s="20">
        <f t="shared" si="24"/>
        <v>256959.64020665042</v>
      </c>
      <c r="S107" s="20">
        <f t="shared" si="25"/>
        <v>256959.64020665042</v>
      </c>
      <c r="Z107" s="39"/>
      <c r="AA107" s="39"/>
    </row>
    <row r="108" spans="1:36" x14ac:dyDescent="0.2">
      <c r="A108" s="30">
        <v>30</v>
      </c>
      <c r="B108" s="9" t="s">
        <v>261</v>
      </c>
      <c r="C108" s="5" t="s">
        <v>262</v>
      </c>
      <c r="D108" s="17">
        <v>35.212076154999998</v>
      </c>
      <c r="E108" s="17">
        <v>9.8152670850000003</v>
      </c>
      <c r="F108" s="53">
        <v>133.97412465793516</v>
      </c>
      <c r="G108" s="16">
        <f t="shared" si="22"/>
        <v>45.02734324</v>
      </c>
      <c r="H108" s="16">
        <f t="shared" si="19"/>
        <v>13.397412465793517</v>
      </c>
      <c r="I108" s="17">
        <f t="shared" si="20"/>
        <v>133.97412465793516</v>
      </c>
      <c r="J108" s="7" t="str">
        <f t="shared" si="21"/>
        <v>JA</v>
      </c>
      <c r="K108" s="45">
        <f t="shared" si="23"/>
        <v>1240</v>
      </c>
      <c r="L108" s="20">
        <f t="shared" si="26"/>
        <v>18274.070603342356</v>
      </c>
      <c r="M108" s="20">
        <f t="shared" si="27"/>
        <v>4983.8374372751878</v>
      </c>
      <c r="N108" s="20">
        <f t="shared" si="28"/>
        <v>4983.8374372751878</v>
      </c>
      <c r="O108" s="20">
        <f t="shared" si="29"/>
        <v>33225.582915167921</v>
      </c>
      <c r="P108" s="20">
        <f t="shared" si="30"/>
        <v>4983.8374372751878</v>
      </c>
      <c r="Q108" s="29">
        <f t="shared" si="31"/>
        <v>99676.748745503748</v>
      </c>
      <c r="R108" s="20">
        <f t="shared" si="24"/>
        <v>166127.91457583959</v>
      </c>
      <c r="S108" s="20">
        <f t="shared" si="25"/>
        <v>166127.91457583959</v>
      </c>
      <c r="Z108" s="39"/>
      <c r="AA108" s="39"/>
    </row>
    <row r="109" spans="1:36" x14ac:dyDescent="0.2">
      <c r="A109" s="30">
        <v>30</v>
      </c>
      <c r="B109" s="9" t="s">
        <v>263</v>
      </c>
      <c r="C109" s="5" t="s">
        <v>264</v>
      </c>
      <c r="D109" s="17">
        <v>39.192824340999998</v>
      </c>
      <c r="E109" s="17">
        <v>19.005121385999999</v>
      </c>
      <c r="F109" s="53">
        <v>202.99622914909813</v>
      </c>
      <c r="G109" s="16">
        <f t="shared" si="22"/>
        <v>58.197945726999997</v>
      </c>
      <c r="H109" s="16">
        <f t="shared" si="19"/>
        <v>20.299622914909815</v>
      </c>
      <c r="I109" s="17">
        <f t="shared" si="20"/>
        <v>202.99622914909813</v>
      </c>
      <c r="J109" s="7" t="str">
        <f t="shared" si="21"/>
        <v>JA</v>
      </c>
      <c r="K109" s="45">
        <f t="shared" si="23"/>
        <v>1000</v>
      </c>
      <c r="L109" s="20">
        <f t="shared" si="26"/>
        <v>22329.585206400796</v>
      </c>
      <c r="M109" s="20">
        <f t="shared" si="27"/>
        <v>6089.8868744729434</v>
      </c>
      <c r="N109" s="20">
        <f t="shared" si="28"/>
        <v>6089.8868744729434</v>
      </c>
      <c r="O109" s="20">
        <f t="shared" si="29"/>
        <v>40599.245829819629</v>
      </c>
      <c r="P109" s="20">
        <f t="shared" si="30"/>
        <v>6089.8868744729434</v>
      </c>
      <c r="Q109" s="29">
        <f t="shared" si="31"/>
        <v>121797.73748945887</v>
      </c>
      <c r="R109" s="20">
        <f t="shared" si="24"/>
        <v>202996.22914909813</v>
      </c>
      <c r="S109" s="20">
        <f t="shared" si="25"/>
        <v>202996.22914909813</v>
      </c>
      <c r="Z109" s="39"/>
      <c r="AA109" s="39"/>
    </row>
    <row r="110" spans="1:36" x14ac:dyDescent="0.2">
      <c r="A110" s="30">
        <v>30</v>
      </c>
      <c r="B110" s="9" t="s">
        <v>265</v>
      </c>
      <c r="C110" s="5" t="s">
        <v>266</v>
      </c>
      <c r="D110" s="17">
        <v>37.987589552000003</v>
      </c>
      <c r="E110" s="17">
        <v>9.451351880999999</v>
      </c>
      <c r="F110" s="53">
        <v>102.68067302228955</v>
      </c>
      <c r="G110" s="16">
        <f t="shared" si="22"/>
        <v>47.438941433000004</v>
      </c>
      <c r="H110" s="16">
        <f t="shared" si="19"/>
        <v>10.268067302228957</v>
      </c>
      <c r="I110" s="17">
        <f t="shared" si="20"/>
        <v>102.68067302228955</v>
      </c>
      <c r="J110" s="7" t="str">
        <f t="shared" si="21"/>
        <v>JA</v>
      </c>
      <c r="K110" s="45">
        <f t="shared" si="23"/>
        <v>1240</v>
      </c>
      <c r="L110" s="20">
        <f t="shared" si="26"/>
        <v>14005.643800240296</v>
      </c>
      <c r="M110" s="20">
        <f t="shared" si="27"/>
        <v>3819.7210364291714</v>
      </c>
      <c r="N110" s="20">
        <f t="shared" si="28"/>
        <v>3819.7210364291714</v>
      </c>
      <c r="O110" s="20">
        <f t="shared" si="29"/>
        <v>25464.806909527812</v>
      </c>
      <c r="P110" s="20">
        <f t="shared" si="30"/>
        <v>3819.7210364291714</v>
      </c>
      <c r="Q110" s="29">
        <f t="shared" si="31"/>
        <v>76394.420728583427</v>
      </c>
      <c r="R110" s="20">
        <f t="shared" si="24"/>
        <v>127324.03454763905</v>
      </c>
      <c r="S110" s="20">
        <f t="shared" si="25"/>
        <v>127324.03454763905</v>
      </c>
      <c r="Z110" s="39"/>
      <c r="AA110" s="39"/>
    </row>
    <row r="111" spans="1:36" s="26" customFormat="1" ht="13.5" thickBot="1" x14ac:dyDescent="0.25">
      <c r="A111" s="30">
        <v>30</v>
      </c>
      <c r="B111" s="9" t="s">
        <v>267</v>
      </c>
      <c r="C111" s="5" t="s">
        <v>268</v>
      </c>
      <c r="D111" s="17">
        <v>15.409254944000001</v>
      </c>
      <c r="E111" s="17">
        <v>7.0021908699999997</v>
      </c>
      <c r="F111" s="53">
        <v>85.700009509439184</v>
      </c>
      <c r="G111" s="16">
        <f t="shared" si="22"/>
        <v>22.411445814</v>
      </c>
      <c r="H111" s="16">
        <f t="shared" si="19"/>
        <v>8.5700009509439194</v>
      </c>
      <c r="I111" s="17">
        <f t="shared" si="20"/>
        <v>85.700009509439184</v>
      </c>
      <c r="J111" s="7" t="str">
        <f t="shared" si="21"/>
        <v>JA</v>
      </c>
      <c r="K111" s="45">
        <f t="shared" si="23"/>
        <v>1240</v>
      </c>
      <c r="L111" s="20">
        <f t="shared" si="26"/>
        <v>11689.481297087505</v>
      </c>
      <c r="M111" s="20">
        <f t="shared" si="27"/>
        <v>3188.0403537511374</v>
      </c>
      <c r="N111" s="20">
        <f t="shared" si="28"/>
        <v>3188.0403537511374</v>
      </c>
      <c r="O111" s="20">
        <f t="shared" si="29"/>
        <v>21253.602358340919</v>
      </c>
      <c r="P111" s="20">
        <f t="shared" si="30"/>
        <v>3188.0403537511374</v>
      </c>
      <c r="Q111" s="29">
        <f t="shared" si="31"/>
        <v>63760.807075022749</v>
      </c>
      <c r="R111" s="20">
        <f t="shared" si="24"/>
        <v>106268.01179170459</v>
      </c>
      <c r="S111" s="20">
        <f t="shared" si="25"/>
        <v>106268.01179170459</v>
      </c>
      <c r="T111"/>
      <c r="U111" s="39"/>
      <c r="V111" s="39"/>
      <c r="W111" s="40"/>
      <c r="X111"/>
      <c r="Y111"/>
      <c r="Z111" s="39"/>
      <c r="AA111" s="39"/>
      <c r="AB111"/>
      <c r="AC111"/>
      <c r="AD111"/>
      <c r="AE111"/>
      <c r="AF111"/>
      <c r="AG111"/>
      <c r="AH111"/>
      <c r="AI111"/>
      <c r="AJ111"/>
    </row>
    <row r="112" spans="1:36" x14ac:dyDescent="0.2">
      <c r="A112" s="30">
        <v>30</v>
      </c>
      <c r="B112" s="9" t="s">
        <v>269</v>
      </c>
      <c r="C112" s="43" t="s">
        <v>270</v>
      </c>
      <c r="D112" s="17">
        <v>5.0912975209999995</v>
      </c>
      <c r="E112" s="17">
        <v>8.4331344399999999</v>
      </c>
      <c r="F112" s="53">
        <v>61.463822494247985</v>
      </c>
      <c r="G112" s="16">
        <f t="shared" si="22"/>
        <v>13.524431960999999</v>
      </c>
      <c r="H112" s="16">
        <f t="shared" si="19"/>
        <v>6.146382249424799</v>
      </c>
      <c r="I112" s="17">
        <f t="shared" si="20"/>
        <v>61.463822494247985</v>
      </c>
      <c r="J112" s="7" t="str">
        <f t="shared" si="21"/>
        <v>JA</v>
      </c>
      <c r="K112" s="45">
        <f t="shared" si="23"/>
        <v>1240</v>
      </c>
      <c r="L112" s="20">
        <f t="shared" si="26"/>
        <v>8383.665388215426</v>
      </c>
      <c r="M112" s="20">
        <f t="shared" si="27"/>
        <v>2286.454196786025</v>
      </c>
      <c r="N112" s="20">
        <f t="shared" si="28"/>
        <v>2286.454196786025</v>
      </c>
      <c r="O112" s="20">
        <f t="shared" si="29"/>
        <v>15243.027978573502</v>
      </c>
      <c r="P112" s="20">
        <f t="shared" si="30"/>
        <v>2286.454196786025</v>
      </c>
      <c r="Q112" s="29">
        <f t="shared" si="31"/>
        <v>45729.083935720504</v>
      </c>
      <c r="R112" s="20">
        <f t="shared" si="24"/>
        <v>76215.139892867504</v>
      </c>
      <c r="S112" s="20">
        <f t="shared" si="25"/>
        <v>76215.139892867504</v>
      </c>
      <c r="Z112" s="39"/>
      <c r="AA112" s="39"/>
    </row>
    <row r="113" spans="1:39" x14ac:dyDescent="0.2">
      <c r="A113" s="30">
        <v>30</v>
      </c>
      <c r="B113" s="9" t="s">
        <v>271</v>
      </c>
      <c r="C113" s="5" t="s">
        <v>272</v>
      </c>
      <c r="D113" s="17">
        <v>14.475841227</v>
      </c>
      <c r="E113" s="17">
        <v>34.215504457999998</v>
      </c>
      <c r="F113" s="53">
        <v>192.28667047562914</v>
      </c>
      <c r="G113" s="16">
        <f>(D113+E113)</f>
        <v>48.691345685000002</v>
      </c>
      <c r="H113" s="16">
        <f>F113*0.1</f>
        <v>19.228667047562915</v>
      </c>
      <c r="I113" s="17">
        <f>IF(G113&gt;=H113,F113,G113*10)</f>
        <v>192.28667047562914</v>
      </c>
      <c r="J113" s="7" t="str">
        <f>IF(G113&gt;=H113,"JA","Nei")</f>
        <v>JA</v>
      </c>
      <c r="K113" s="45">
        <f t="shared" si="23"/>
        <v>1240</v>
      </c>
      <c r="L113" s="20">
        <f t="shared" si="26"/>
        <v>22000</v>
      </c>
      <c r="M113" s="20">
        <f t="shared" si="27"/>
        <v>6000</v>
      </c>
      <c r="N113" s="20">
        <f t="shared" si="28"/>
        <v>6000</v>
      </c>
      <c r="O113" s="20">
        <f t="shared" si="29"/>
        <v>40000</v>
      </c>
      <c r="P113" s="20">
        <f t="shared" si="30"/>
        <v>6000</v>
      </c>
      <c r="Q113" s="29">
        <f t="shared" si="31"/>
        <v>120000</v>
      </c>
      <c r="R113" s="20">
        <f t="shared" si="24"/>
        <v>238435.47138978014</v>
      </c>
      <c r="S113" s="20">
        <f t="shared" si="25"/>
        <v>200000</v>
      </c>
      <c r="Z113" s="39"/>
      <c r="AA113" s="39"/>
    </row>
    <row r="114" spans="1:39" x14ac:dyDescent="0.2">
      <c r="A114" s="30">
        <v>30</v>
      </c>
      <c r="B114" s="42" t="s">
        <v>273</v>
      </c>
      <c r="C114" s="5" t="s">
        <v>274</v>
      </c>
      <c r="D114" s="17">
        <v>41.007210475000001</v>
      </c>
      <c r="E114" s="17">
        <v>40.388728393000001</v>
      </c>
      <c r="F114" s="17">
        <v>376.61640698173619</v>
      </c>
      <c r="G114" s="16">
        <f t="shared" si="22"/>
        <v>81.395938868000002</v>
      </c>
      <c r="H114" s="16">
        <f t="shared" si="19"/>
        <v>37.66164069817362</v>
      </c>
      <c r="I114" s="17">
        <f t="shared" si="20"/>
        <v>376.61640698173619</v>
      </c>
      <c r="J114" s="7" t="str">
        <f t="shared" si="21"/>
        <v>JA</v>
      </c>
      <c r="K114" s="45">
        <f t="shared" si="23"/>
        <v>1000</v>
      </c>
      <c r="L114" s="20">
        <f t="shared" si="26"/>
        <v>41427.80476799098</v>
      </c>
      <c r="M114" s="20">
        <f t="shared" si="27"/>
        <v>11298.492209452084</v>
      </c>
      <c r="N114" s="20">
        <f t="shared" si="28"/>
        <v>11298.492209452084</v>
      </c>
      <c r="O114" s="20">
        <f t="shared" si="29"/>
        <v>75323.281396347244</v>
      </c>
      <c r="P114" s="20">
        <f t="shared" si="30"/>
        <v>11298.492209452084</v>
      </c>
      <c r="Q114" s="29">
        <f t="shared" si="31"/>
        <v>225969.8441890417</v>
      </c>
      <c r="R114" s="20">
        <f t="shared" si="24"/>
        <v>376616.40698173619</v>
      </c>
      <c r="S114" s="20">
        <f t="shared" si="25"/>
        <v>376616.40698173619</v>
      </c>
      <c r="Z114" s="39"/>
      <c r="AA114" s="39"/>
      <c r="AB114" s="39"/>
    </row>
    <row r="115" spans="1:39" x14ac:dyDescent="0.2">
      <c r="A115" s="30">
        <v>30</v>
      </c>
      <c r="B115" s="9" t="s">
        <v>275</v>
      </c>
      <c r="C115" s="5" t="s">
        <v>276</v>
      </c>
      <c r="D115" s="17">
        <v>104.83628546199999</v>
      </c>
      <c r="E115" s="17">
        <v>15.125339890000001</v>
      </c>
      <c r="F115" s="53">
        <v>1144.7987328749171</v>
      </c>
      <c r="G115" s="16">
        <f>(D115+E115)</f>
        <v>119.961625352</v>
      </c>
      <c r="H115" s="16">
        <f>F115*0.1</f>
        <v>114.47987328749171</v>
      </c>
      <c r="I115" s="17">
        <f>IF(G115&gt;=H115,F115,G115*10)</f>
        <v>1144.7987328749171</v>
      </c>
      <c r="J115" s="7" t="str">
        <f>IF(G115&gt;=H115,"JA","Nei")</f>
        <v>JA</v>
      </c>
      <c r="K115" s="45">
        <f t="shared" si="23"/>
        <v>1000</v>
      </c>
      <c r="L115" s="20">
        <f t="shared" si="26"/>
        <v>123970</v>
      </c>
      <c r="M115" s="20">
        <f t="shared" si="27"/>
        <v>33810</v>
      </c>
      <c r="N115" s="20">
        <f t="shared" si="28"/>
        <v>33810</v>
      </c>
      <c r="O115" s="20">
        <f t="shared" si="29"/>
        <v>225400</v>
      </c>
      <c r="P115" s="20">
        <f t="shared" si="30"/>
        <v>33810</v>
      </c>
      <c r="Q115" s="29">
        <f t="shared" si="31"/>
        <v>676200</v>
      </c>
      <c r="R115" s="20">
        <f t="shared" si="24"/>
        <v>1144798.7328749171</v>
      </c>
      <c r="S115" s="20">
        <f t="shared" si="25"/>
        <v>1127000</v>
      </c>
      <c r="Z115" s="39"/>
      <c r="AA115" s="39"/>
      <c r="AB115" s="39"/>
    </row>
    <row r="116" spans="1:39" x14ac:dyDescent="0.2">
      <c r="A116" s="30">
        <v>30</v>
      </c>
      <c r="B116" s="42" t="s">
        <v>277</v>
      </c>
      <c r="C116" s="5" t="s">
        <v>278</v>
      </c>
      <c r="D116" s="17">
        <v>6.306323667</v>
      </c>
      <c r="E116" s="17">
        <v>4.516821738</v>
      </c>
      <c r="F116" s="53">
        <v>71.752513032222424</v>
      </c>
      <c r="G116" s="16">
        <f t="shared" si="22"/>
        <v>10.823145405</v>
      </c>
      <c r="H116" s="16">
        <f t="shared" si="19"/>
        <v>7.1752513032222431</v>
      </c>
      <c r="I116" s="17">
        <f t="shared" si="20"/>
        <v>71.752513032222424</v>
      </c>
      <c r="J116" s="7" t="str">
        <f t="shared" si="21"/>
        <v>JA</v>
      </c>
      <c r="K116" s="45">
        <f t="shared" si="23"/>
        <v>1240</v>
      </c>
      <c r="L116" s="20">
        <f t="shared" si="26"/>
        <v>9787.0427775951393</v>
      </c>
      <c r="M116" s="20">
        <f t="shared" si="27"/>
        <v>2669.193484798674</v>
      </c>
      <c r="N116" s="20">
        <f t="shared" si="28"/>
        <v>2669.193484798674</v>
      </c>
      <c r="O116" s="20">
        <f t="shared" si="29"/>
        <v>17794.623231991161</v>
      </c>
      <c r="P116" s="20">
        <f t="shared" si="30"/>
        <v>2669.193484798674</v>
      </c>
      <c r="Q116" s="29">
        <f t="shared" si="31"/>
        <v>53383.869695973488</v>
      </c>
      <c r="R116" s="20">
        <f t="shared" si="24"/>
        <v>88973.116159955811</v>
      </c>
      <c r="S116" s="20">
        <f t="shared" si="25"/>
        <v>88973.116159955811</v>
      </c>
      <c r="Z116" s="39"/>
      <c r="AA116" s="39"/>
    </row>
    <row r="117" spans="1:39" x14ac:dyDescent="0.2">
      <c r="A117" s="30">
        <v>30</v>
      </c>
      <c r="B117" s="9" t="s">
        <v>279</v>
      </c>
      <c r="C117" s="5" t="s">
        <v>280</v>
      </c>
      <c r="D117" s="17">
        <v>30.575478171999997</v>
      </c>
      <c r="E117" s="17">
        <v>6.4766197529999996</v>
      </c>
      <c r="F117" s="53">
        <v>218.76744706380583</v>
      </c>
      <c r="G117" s="16">
        <f t="shared" si="22"/>
        <v>37.052097924999998</v>
      </c>
      <c r="H117" s="16">
        <f t="shared" si="19"/>
        <v>21.876744706380585</v>
      </c>
      <c r="I117" s="17">
        <f t="shared" si="20"/>
        <v>218.76744706380583</v>
      </c>
      <c r="J117" s="7" t="str">
        <f t="shared" si="21"/>
        <v>JA</v>
      </c>
      <c r="K117" s="45">
        <f t="shared" si="23"/>
        <v>1000</v>
      </c>
      <c r="L117" s="20">
        <f t="shared" si="26"/>
        <v>24064.419177018641</v>
      </c>
      <c r="M117" s="20">
        <f t="shared" si="27"/>
        <v>6563.0234119141742</v>
      </c>
      <c r="N117" s="20">
        <f t="shared" si="28"/>
        <v>6563.0234119141742</v>
      </c>
      <c r="O117" s="20">
        <f t="shared" si="29"/>
        <v>43753.48941276117</v>
      </c>
      <c r="P117" s="20">
        <f t="shared" si="30"/>
        <v>6563.0234119141742</v>
      </c>
      <c r="Q117" s="29">
        <f t="shared" si="31"/>
        <v>131260.4682382835</v>
      </c>
      <c r="R117" s="20">
        <f t="shared" si="24"/>
        <v>218767.44706380583</v>
      </c>
      <c r="S117" s="20">
        <f t="shared" si="25"/>
        <v>218767.44706380583</v>
      </c>
      <c r="Z117" s="39"/>
      <c r="AA117" s="39"/>
    </row>
    <row r="118" spans="1:39" x14ac:dyDescent="0.2">
      <c r="A118" s="30">
        <v>30</v>
      </c>
      <c r="B118" s="42" t="s">
        <v>281</v>
      </c>
      <c r="C118" s="5" t="s">
        <v>282</v>
      </c>
      <c r="D118" s="17">
        <v>5.9382434819999999</v>
      </c>
      <c r="E118" s="17">
        <v>9.1446575459999995</v>
      </c>
      <c r="F118" s="53">
        <v>70.545952973196577</v>
      </c>
      <c r="G118" s="16">
        <f>(D118+E118)</f>
        <v>15.082901027999998</v>
      </c>
      <c r="H118" s="16">
        <f>F118*0.1</f>
        <v>7.0545952973196577</v>
      </c>
      <c r="I118" s="17">
        <f>IF(G118&gt;=H118,F118,G118*10)</f>
        <v>70.545952973196577</v>
      </c>
      <c r="J118" s="7" t="str">
        <f>IF(G118&gt;=H118,"JA","Nei")</f>
        <v>JA</v>
      </c>
      <c r="K118" s="45">
        <f t="shared" si="23"/>
        <v>1240</v>
      </c>
      <c r="L118" s="20">
        <f t="shared" si="26"/>
        <v>9622.4679855440136</v>
      </c>
      <c r="M118" s="20">
        <f t="shared" si="27"/>
        <v>2624.3094506029124</v>
      </c>
      <c r="N118" s="20">
        <f t="shared" si="28"/>
        <v>2624.3094506029124</v>
      </c>
      <c r="O118" s="20">
        <f t="shared" si="29"/>
        <v>17495.396337352751</v>
      </c>
      <c r="P118" s="20">
        <f t="shared" si="30"/>
        <v>2624.3094506029124</v>
      </c>
      <c r="Q118" s="29">
        <f t="shared" si="31"/>
        <v>52486.189012058254</v>
      </c>
      <c r="R118" s="20">
        <f t="shared" si="24"/>
        <v>87476.981686763756</v>
      </c>
      <c r="S118" s="20">
        <f t="shared" si="25"/>
        <v>87476.981686763756</v>
      </c>
      <c r="Z118" s="39"/>
      <c r="AA118" s="39"/>
    </row>
    <row r="119" spans="1:39" x14ac:dyDescent="0.2">
      <c r="A119" s="30">
        <v>30</v>
      </c>
      <c r="B119" s="9" t="s">
        <v>283</v>
      </c>
      <c r="C119" s="43" t="s">
        <v>284</v>
      </c>
      <c r="D119" s="17">
        <v>118.368170881</v>
      </c>
      <c r="E119" s="17">
        <v>26.911430629000002</v>
      </c>
      <c r="F119" s="53">
        <v>434.99852068118741</v>
      </c>
      <c r="G119" s="16">
        <f t="shared" si="22"/>
        <v>145.27960150999999</v>
      </c>
      <c r="H119" s="16">
        <f t="shared" si="19"/>
        <v>43.499852068118741</v>
      </c>
      <c r="I119" s="17">
        <f t="shared" si="20"/>
        <v>434.99852068118741</v>
      </c>
      <c r="J119" s="7" t="str">
        <f t="shared" si="21"/>
        <v>JA</v>
      </c>
      <c r="K119" s="45">
        <f t="shared" si="23"/>
        <v>1000</v>
      </c>
      <c r="L119" s="20">
        <f t="shared" si="26"/>
        <v>47849.837274930615</v>
      </c>
      <c r="M119" s="20">
        <f t="shared" si="27"/>
        <v>13049.955620435621</v>
      </c>
      <c r="N119" s="20">
        <f t="shared" si="28"/>
        <v>13049.955620435621</v>
      </c>
      <c r="O119" s="20">
        <f t="shared" si="29"/>
        <v>86999.704136237488</v>
      </c>
      <c r="P119" s="20">
        <f t="shared" si="30"/>
        <v>13049.955620435621</v>
      </c>
      <c r="Q119" s="29">
        <f t="shared" si="31"/>
        <v>260999.11240871242</v>
      </c>
      <c r="R119" s="20">
        <f t="shared" si="24"/>
        <v>434998.52068118739</v>
      </c>
      <c r="S119" s="20">
        <f t="shared" si="25"/>
        <v>434998.52068118739</v>
      </c>
      <c r="Z119" s="39"/>
      <c r="AA119" s="39"/>
    </row>
    <row r="120" spans="1:39" x14ac:dyDescent="0.2">
      <c r="A120" s="30">
        <v>30</v>
      </c>
      <c r="B120" s="54" t="s">
        <v>285</v>
      </c>
      <c r="C120" s="54" t="s">
        <v>286</v>
      </c>
      <c r="D120" s="17">
        <v>17.211223710999999</v>
      </c>
      <c r="E120" s="17">
        <v>8.9937805840000014</v>
      </c>
      <c r="F120" s="17">
        <v>186.22648604838631</v>
      </c>
      <c r="G120" s="17">
        <f t="shared" si="22"/>
        <v>26.205004295000002</v>
      </c>
      <c r="H120" s="17">
        <f t="shared" si="19"/>
        <v>18.622648604838631</v>
      </c>
      <c r="I120" s="17">
        <f t="shared" si="20"/>
        <v>186.22648604838631</v>
      </c>
      <c r="J120" s="17" t="str">
        <f t="shared" si="21"/>
        <v>JA</v>
      </c>
      <c r="K120" s="45">
        <f t="shared" si="23"/>
        <v>1240</v>
      </c>
      <c r="L120" s="20">
        <f t="shared" si="26"/>
        <v>22000</v>
      </c>
      <c r="M120" s="20">
        <f t="shared" si="27"/>
        <v>6000</v>
      </c>
      <c r="N120" s="20">
        <f t="shared" si="28"/>
        <v>6000</v>
      </c>
      <c r="O120" s="20">
        <f t="shared" si="29"/>
        <v>40000</v>
      </c>
      <c r="P120" s="20">
        <f t="shared" si="30"/>
        <v>6000</v>
      </c>
      <c r="Q120" s="29">
        <f t="shared" si="31"/>
        <v>120000</v>
      </c>
      <c r="R120" s="20">
        <f t="shared" si="24"/>
        <v>230920.84269999902</v>
      </c>
      <c r="S120" s="20">
        <f t="shared" si="25"/>
        <v>200000</v>
      </c>
      <c r="Z120" s="39"/>
      <c r="AA120" s="39"/>
      <c r="AB120" s="39"/>
    </row>
    <row r="121" spans="1:39" x14ac:dyDescent="0.2">
      <c r="A121" s="30">
        <v>30</v>
      </c>
      <c r="B121" s="9" t="s">
        <v>287</v>
      </c>
      <c r="C121" s="5" t="s">
        <v>288</v>
      </c>
      <c r="D121" s="17">
        <v>26.365833070000001</v>
      </c>
      <c r="E121" s="17">
        <v>3.1532688280000003</v>
      </c>
      <c r="F121" s="53">
        <v>83.191818045898358</v>
      </c>
      <c r="G121" s="16">
        <f t="shared" si="22"/>
        <v>29.519101898000002</v>
      </c>
      <c r="H121" s="16">
        <f t="shared" si="19"/>
        <v>8.3191818045898369</v>
      </c>
      <c r="I121" s="17">
        <f t="shared" si="20"/>
        <v>83.191818045898358</v>
      </c>
      <c r="J121" s="7" t="str">
        <f t="shared" si="21"/>
        <v>JA</v>
      </c>
      <c r="K121" s="45">
        <f t="shared" si="23"/>
        <v>1240</v>
      </c>
      <c r="L121" s="20">
        <f t="shared" si="26"/>
        <v>11347.363981460536</v>
      </c>
      <c r="M121" s="20">
        <f t="shared" si="27"/>
        <v>3094.7356313074188</v>
      </c>
      <c r="N121" s="20">
        <f t="shared" si="28"/>
        <v>3094.7356313074188</v>
      </c>
      <c r="O121" s="20">
        <f t="shared" si="29"/>
        <v>20631.570875382793</v>
      </c>
      <c r="P121" s="20">
        <f t="shared" si="30"/>
        <v>3094.7356313074188</v>
      </c>
      <c r="Q121" s="29">
        <f t="shared" si="31"/>
        <v>61894.712626148379</v>
      </c>
      <c r="R121" s="20">
        <f t="shared" si="24"/>
        <v>103157.85437691397</v>
      </c>
      <c r="S121" s="20">
        <f t="shared" si="25"/>
        <v>103157.85437691397</v>
      </c>
      <c r="Z121" s="39"/>
      <c r="AA121" s="39"/>
    </row>
    <row r="122" spans="1:39" x14ac:dyDescent="0.2">
      <c r="A122" s="30">
        <v>30</v>
      </c>
      <c r="B122" s="9" t="s">
        <v>289</v>
      </c>
      <c r="C122" s="5" t="s">
        <v>290</v>
      </c>
      <c r="D122" s="17">
        <v>88.730862834000007</v>
      </c>
      <c r="E122" s="17">
        <v>22.336257497000002</v>
      </c>
      <c r="F122" s="53">
        <v>252.44793688750855</v>
      </c>
      <c r="G122" s="16">
        <f t="shared" si="22"/>
        <v>111.06712033100001</v>
      </c>
      <c r="H122" s="16">
        <f t="shared" si="19"/>
        <v>25.244793688750857</v>
      </c>
      <c r="I122" s="17">
        <f t="shared" si="20"/>
        <v>252.44793688750855</v>
      </c>
      <c r="J122" s="7" t="str">
        <f t="shared" si="21"/>
        <v>JA</v>
      </c>
      <c r="K122" s="45">
        <f t="shared" si="23"/>
        <v>1000</v>
      </c>
      <c r="L122" s="20">
        <f t="shared" si="26"/>
        <v>27769.273057625942</v>
      </c>
      <c r="M122" s="20">
        <f t="shared" si="27"/>
        <v>7573.4381066252563</v>
      </c>
      <c r="N122" s="20">
        <f t="shared" si="28"/>
        <v>7573.4381066252563</v>
      </c>
      <c r="O122" s="20">
        <f t="shared" si="29"/>
        <v>50489.58737750171</v>
      </c>
      <c r="P122" s="20">
        <f t="shared" si="30"/>
        <v>7573.4381066252563</v>
      </c>
      <c r="Q122" s="29">
        <f t="shared" si="31"/>
        <v>151468.76213250513</v>
      </c>
      <c r="R122" s="20">
        <f t="shared" si="24"/>
        <v>252447.93688750855</v>
      </c>
      <c r="S122" s="20">
        <f t="shared" si="25"/>
        <v>252447.93688750855</v>
      </c>
      <c r="Z122" s="39"/>
      <c r="AA122" s="39"/>
    </row>
    <row r="123" spans="1:39" x14ac:dyDescent="0.2">
      <c r="A123" s="30">
        <v>30</v>
      </c>
      <c r="B123" s="9" t="s">
        <v>291</v>
      </c>
      <c r="C123" s="5" t="s">
        <v>292</v>
      </c>
      <c r="D123" s="17">
        <v>142.507561823</v>
      </c>
      <c r="E123" s="17">
        <v>15.644622816</v>
      </c>
      <c r="F123" s="53">
        <v>640.76805773568515</v>
      </c>
      <c r="G123" s="16">
        <f t="shared" si="22"/>
        <v>158.15218463900001</v>
      </c>
      <c r="H123" s="16">
        <f t="shared" si="19"/>
        <v>64.076805773568523</v>
      </c>
      <c r="I123" s="17">
        <f t="shared" si="20"/>
        <v>640.76805773568515</v>
      </c>
      <c r="J123" s="7" t="str">
        <f t="shared" si="21"/>
        <v>JA</v>
      </c>
      <c r="K123" s="45">
        <f t="shared" si="23"/>
        <v>1000</v>
      </c>
      <c r="L123" s="20">
        <f t="shared" si="26"/>
        <v>70484.486350925363</v>
      </c>
      <c r="M123" s="20">
        <f t="shared" si="27"/>
        <v>19223.041732070553</v>
      </c>
      <c r="N123" s="20">
        <f t="shared" si="28"/>
        <v>19223.041732070553</v>
      </c>
      <c r="O123" s="20">
        <f t="shared" si="29"/>
        <v>128153.61154713703</v>
      </c>
      <c r="P123" s="20">
        <f t="shared" si="30"/>
        <v>19223.041732070553</v>
      </c>
      <c r="Q123" s="29">
        <f t="shared" si="31"/>
        <v>384460.83464141109</v>
      </c>
      <c r="R123" s="20">
        <f t="shared" si="24"/>
        <v>640768.05773568514</v>
      </c>
      <c r="S123" s="20">
        <f t="shared" si="25"/>
        <v>640768.05773568514</v>
      </c>
      <c r="Z123" s="39"/>
      <c r="AA123" s="39"/>
    </row>
    <row r="124" spans="1:39" x14ac:dyDescent="0.2">
      <c r="A124" s="30">
        <v>30</v>
      </c>
      <c r="B124" s="9" t="s">
        <v>293</v>
      </c>
      <c r="C124" s="5" t="s">
        <v>294</v>
      </c>
      <c r="D124" s="17">
        <v>54.035081224999999</v>
      </c>
      <c r="E124" s="17">
        <v>12.068081566</v>
      </c>
      <c r="F124" s="53">
        <v>412.32223377489754</v>
      </c>
      <c r="G124" s="16">
        <f t="shared" si="22"/>
        <v>66.103162791000003</v>
      </c>
      <c r="H124" s="16">
        <f t="shared" si="19"/>
        <v>41.23222337748976</v>
      </c>
      <c r="I124" s="17">
        <f t="shared" si="20"/>
        <v>412.32223377489754</v>
      </c>
      <c r="J124" s="7" t="str">
        <f t="shared" si="21"/>
        <v>JA</v>
      </c>
      <c r="K124" s="45">
        <f t="shared" si="23"/>
        <v>1000</v>
      </c>
      <c r="L124" s="20">
        <f t="shared" si="26"/>
        <v>45355.445715238726</v>
      </c>
      <c r="M124" s="20">
        <f t="shared" si="27"/>
        <v>12369.667013246926</v>
      </c>
      <c r="N124" s="20">
        <f t="shared" si="28"/>
        <v>12369.667013246926</v>
      </c>
      <c r="O124" s="20">
        <f t="shared" si="29"/>
        <v>82464.446754979508</v>
      </c>
      <c r="P124" s="20">
        <f t="shared" si="30"/>
        <v>12369.667013246926</v>
      </c>
      <c r="Q124" s="29">
        <f t="shared" si="31"/>
        <v>247393.34026493851</v>
      </c>
      <c r="R124" s="20">
        <f t="shared" si="24"/>
        <v>412322.23377489753</v>
      </c>
      <c r="S124" s="20">
        <f t="shared" si="25"/>
        <v>412322.23377489753</v>
      </c>
      <c r="Z124" s="39"/>
      <c r="AA124" s="39"/>
    </row>
    <row r="125" spans="1:39" s="26" customFormat="1" ht="13.5" thickBot="1" x14ac:dyDescent="0.25">
      <c r="A125" s="30">
        <v>30</v>
      </c>
      <c r="B125" s="9" t="s">
        <v>295</v>
      </c>
      <c r="C125" s="5" t="s">
        <v>296</v>
      </c>
      <c r="D125" s="17">
        <v>52.150888768999998</v>
      </c>
      <c r="E125" s="17">
        <v>6.4495971610000007</v>
      </c>
      <c r="F125" s="53">
        <v>340.98469528530632</v>
      </c>
      <c r="G125" s="16">
        <f t="shared" si="22"/>
        <v>58.600485929999998</v>
      </c>
      <c r="H125" s="16">
        <f t="shared" ref="H125:H188" si="32">F125*0.1</f>
        <v>34.098469528530636</v>
      </c>
      <c r="I125" s="17">
        <f t="shared" ref="I125:I188" si="33">IF(G125&gt;=H125,F125,G125*10)</f>
        <v>340.98469528530632</v>
      </c>
      <c r="J125" s="7" t="str">
        <f t="shared" ref="J125:J188" si="34">IF(G125&gt;=H125,"JA","Nei")</f>
        <v>JA</v>
      </c>
      <c r="K125" s="45">
        <f t="shared" si="23"/>
        <v>1000</v>
      </c>
      <c r="L125" s="20">
        <f t="shared" si="26"/>
        <v>37508.316481383692</v>
      </c>
      <c r="M125" s="20">
        <f t="shared" si="27"/>
        <v>10229.540858559189</v>
      </c>
      <c r="N125" s="20">
        <f t="shared" si="28"/>
        <v>10229.540858559189</v>
      </c>
      <c r="O125" s="20">
        <f t="shared" si="29"/>
        <v>68196.93905706126</v>
      </c>
      <c r="P125" s="20">
        <f t="shared" si="30"/>
        <v>10229.540858559189</v>
      </c>
      <c r="Q125" s="29">
        <f t="shared" si="31"/>
        <v>204590.81717118379</v>
      </c>
      <c r="R125" s="20">
        <f t="shared" si="24"/>
        <v>340984.69528530631</v>
      </c>
      <c r="S125" s="20">
        <f t="shared" si="25"/>
        <v>340984.69528530631</v>
      </c>
      <c r="T125"/>
      <c r="U125" s="39"/>
      <c r="V125" s="39"/>
      <c r="W125" s="40"/>
      <c r="X125"/>
      <c r="Y125"/>
      <c r="Z125" s="39"/>
      <c r="AA125" s="39"/>
      <c r="AB125"/>
      <c r="AC125"/>
      <c r="AD125"/>
      <c r="AE125"/>
      <c r="AF125"/>
      <c r="AG125"/>
      <c r="AH125"/>
      <c r="AI125"/>
      <c r="AJ125"/>
      <c r="AK125"/>
      <c r="AL125"/>
      <c r="AM125"/>
    </row>
    <row r="126" spans="1:39" x14ac:dyDescent="0.2">
      <c r="A126" s="30">
        <v>30</v>
      </c>
      <c r="B126" s="9" t="s">
        <v>297</v>
      </c>
      <c r="C126" s="5" t="s">
        <v>298</v>
      </c>
      <c r="D126" s="17">
        <v>8.0523295889999993</v>
      </c>
      <c r="E126" s="17">
        <v>3.1514909179999999</v>
      </c>
      <c r="F126" s="53">
        <v>284.95321383453251</v>
      </c>
      <c r="G126" s="16">
        <f t="shared" ref="G126:G189" si="35">(D126+E126)</f>
        <v>11.203820507</v>
      </c>
      <c r="H126" s="16">
        <f t="shared" si="32"/>
        <v>28.495321383453252</v>
      </c>
      <c r="I126" s="17">
        <f t="shared" si="33"/>
        <v>112.03820507</v>
      </c>
      <c r="J126" s="7" t="str">
        <f t="shared" si="34"/>
        <v>Nei</v>
      </c>
      <c r="K126" s="45">
        <f t="shared" si="23"/>
        <v>1240</v>
      </c>
      <c r="L126" s="20">
        <f t="shared" si="26"/>
        <v>15282.011171548002</v>
      </c>
      <c r="M126" s="20">
        <f t="shared" si="27"/>
        <v>4167.8212286039998</v>
      </c>
      <c r="N126" s="20">
        <f t="shared" si="28"/>
        <v>4167.8212286039998</v>
      </c>
      <c r="O126" s="20">
        <f t="shared" si="29"/>
        <v>27785.474857360005</v>
      </c>
      <c r="P126" s="20">
        <f t="shared" si="30"/>
        <v>4167.8212286039998</v>
      </c>
      <c r="Q126" s="29">
        <f t="shared" si="31"/>
        <v>83356.42457208001</v>
      </c>
      <c r="R126" s="20">
        <f t="shared" si="24"/>
        <v>138927.37428680001</v>
      </c>
      <c r="S126" s="20">
        <f t="shared" si="25"/>
        <v>138927.37428680001</v>
      </c>
      <c r="Z126" s="39"/>
      <c r="AA126" s="39"/>
    </row>
    <row r="127" spans="1:39" x14ac:dyDescent="0.2">
      <c r="A127" s="30">
        <v>30</v>
      </c>
      <c r="B127" s="9" t="s">
        <v>299</v>
      </c>
      <c r="C127" s="5" t="s">
        <v>300</v>
      </c>
      <c r="D127" s="17">
        <v>22.540349969999998</v>
      </c>
      <c r="E127" s="17">
        <v>5.0227205379999997</v>
      </c>
      <c r="F127" s="53">
        <v>160.58376117987407</v>
      </c>
      <c r="G127" s="16">
        <f t="shared" si="35"/>
        <v>27.563070507999996</v>
      </c>
      <c r="H127" s="16">
        <f t="shared" si="32"/>
        <v>16.058376117987407</v>
      </c>
      <c r="I127" s="17">
        <f t="shared" si="33"/>
        <v>160.58376117987407</v>
      </c>
      <c r="J127" s="7" t="str">
        <f t="shared" si="34"/>
        <v>JA</v>
      </c>
      <c r="K127" s="45">
        <f t="shared" si="23"/>
        <v>1240</v>
      </c>
      <c r="L127" s="20">
        <f t="shared" si="26"/>
        <v>21903.625024934827</v>
      </c>
      <c r="M127" s="20">
        <f t="shared" si="27"/>
        <v>5973.7159158913155</v>
      </c>
      <c r="N127" s="20">
        <f t="shared" si="28"/>
        <v>5973.7159158913155</v>
      </c>
      <c r="O127" s="20">
        <f t="shared" si="29"/>
        <v>39824.772772608776</v>
      </c>
      <c r="P127" s="20">
        <f t="shared" si="30"/>
        <v>5973.7159158913155</v>
      </c>
      <c r="Q127" s="29">
        <f t="shared" si="31"/>
        <v>119474.31831782631</v>
      </c>
      <c r="R127" s="20">
        <f t="shared" si="24"/>
        <v>199123.86386304387</v>
      </c>
      <c r="S127" s="20">
        <f t="shared" si="25"/>
        <v>199123.86386304387</v>
      </c>
      <c r="Z127" s="39"/>
      <c r="AA127" s="39"/>
    </row>
    <row r="128" spans="1:39" x14ac:dyDescent="0.2">
      <c r="A128" s="30">
        <v>30</v>
      </c>
      <c r="B128" s="9" t="s">
        <v>301</v>
      </c>
      <c r="C128" s="5" t="s">
        <v>302</v>
      </c>
      <c r="D128" s="17">
        <v>7.439629976</v>
      </c>
      <c r="E128" s="17">
        <v>1.898485891</v>
      </c>
      <c r="F128" s="53">
        <v>569.56443971241663</v>
      </c>
      <c r="G128" s="16">
        <f t="shared" si="35"/>
        <v>9.3381158669999991</v>
      </c>
      <c r="H128" s="16">
        <f t="shared" si="32"/>
        <v>56.956443971241669</v>
      </c>
      <c r="I128" s="17">
        <f t="shared" si="33"/>
        <v>93.381158669999991</v>
      </c>
      <c r="J128" s="7" t="str">
        <f t="shared" si="34"/>
        <v>Nei</v>
      </c>
      <c r="K128" s="45">
        <f t="shared" si="23"/>
        <v>1240</v>
      </c>
      <c r="L128" s="20">
        <f t="shared" si="26"/>
        <v>12737.190042587998</v>
      </c>
      <c r="M128" s="20">
        <f t="shared" si="27"/>
        <v>3473.7791025239994</v>
      </c>
      <c r="N128" s="20">
        <f t="shared" si="28"/>
        <v>3473.7791025239994</v>
      </c>
      <c r="O128" s="20">
        <f t="shared" si="29"/>
        <v>23158.527350159999</v>
      </c>
      <c r="P128" s="20">
        <f t="shared" si="30"/>
        <v>3473.7791025239994</v>
      </c>
      <c r="Q128" s="29">
        <f t="shared" si="31"/>
        <v>69475.582050479992</v>
      </c>
      <c r="R128" s="20">
        <f t="shared" si="24"/>
        <v>115792.63675079998</v>
      </c>
      <c r="S128" s="20">
        <f t="shared" si="25"/>
        <v>115792.63675079998</v>
      </c>
      <c r="Z128" s="39"/>
      <c r="AA128" s="39"/>
    </row>
    <row r="129" spans="1:36" x14ac:dyDescent="0.2">
      <c r="A129" s="30">
        <v>30</v>
      </c>
      <c r="B129" s="9" t="s">
        <v>303</v>
      </c>
      <c r="C129" s="5" t="s">
        <v>304</v>
      </c>
      <c r="D129" s="17">
        <v>17.995673128</v>
      </c>
      <c r="E129" s="17">
        <v>5.3437324659999996</v>
      </c>
      <c r="F129" s="53">
        <v>809.63432803667729</v>
      </c>
      <c r="G129" s="16">
        <f t="shared" si="35"/>
        <v>23.339405593999999</v>
      </c>
      <c r="H129" s="16">
        <f t="shared" si="32"/>
        <v>80.963432803667729</v>
      </c>
      <c r="I129" s="17">
        <f t="shared" si="33"/>
        <v>233.39405593999999</v>
      </c>
      <c r="J129" s="7" t="str">
        <f t="shared" si="34"/>
        <v>Nei</v>
      </c>
      <c r="K129" s="45">
        <f t="shared" si="23"/>
        <v>1000</v>
      </c>
      <c r="L129" s="20">
        <f t="shared" si="26"/>
        <v>25673.346153399998</v>
      </c>
      <c r="M129" s="20">
        <f t="shared" si="27"/>
        <v>7001.821678199999</v>
      </c>
      <c r="N129" s="20">
        <f t="shared" si="28"/>
        <v>7001.821678199999</v>
      </c>
      <c r="O129" s="20">
        <f t="shared" si="29"/>
        <v>46678.811188</v>
      </c>
      <c r="P129" s="20">
        <f t="shared" si="30"/>
        <v>7001.821678199999</v>
      </c>
      <c r="Q129" s="29">
        <f t="shared" si="31"/>
        <v>140036.43356399998</v>
      </c>
      <c r="R129" s="20">
        <f t="shared" si="24"/>
        <v>233394.05593999999</v>
      </c>
      <c r="S129" s="20">
        <f t="shared" si="25"/>
        <v>233394.05593999999</v>
      </c>
      <c r="Z129" s="39"/>
      <c r="AA129" s="39"/>
    </row>
    <row r="130" spans="1:36" x14ac:dyDescent="0.2">
      <c r="A130" s="30">
        <v>30</v>
      </c>
      <c r="B130" s="9" t="s">
        <v>305</v>
      </c>
      <c r="C130" s="5" t="s">
        <v>306</v>
      </c>
      <c r="D130" s="17">
        <v>25.588504741000001</v>
      </c>
      <c r="E130" s="17">
        <v>2.719877066</v>
      </c>
      <c r="F130" s="53">
        <v>532.50413897652459</v>
      </c>
      <c r="G130" s="16">
        <f t="shared" si="35"/>
        <v>28.308381807</v>
      </c>
      <c r="H130" s="16">
        <f t="shared" si="32"/>
        <v>53.250413897652464</v>
      </c>
      <c r="I130" s="17">
        <f t="shared" si="33"/>
        <v>283.08381807000001</v>
      </c>
      <c r="J130" s="7" t="str">
        <f t="shared" si="34"/>
        <v>Nei</v>
      </c>
      <c r="K130" s="45">
        <f t="shared" si="23"/>
        <v>1000</v>
      </c>
      <c r="L130" s="20">
        <f t="shared" si="26"/>
        <v>31139.219987699998</v>
      </c>
      <c r="M130" s="20">
        <f t="shared" si="27"/>
        <v>8492.5145420999997</v>
      </c>
      <c r="N130" s="20">
        <f t="shared" si="28"/>
        <v>8492.5145420999997</v>
      </c>
      <c r="O130" s="20">
        <f t="shared" si="29"/>
        <v>56616.763613999996</v>
      </c>
      <c r="P130" s="20">
        <f t="shared" si="30"/>
        <v>8492.5145420999997</v>
      </c>
      <c r="Q130" s="29">
        <f t="shared" si="31"/>
        <v>169850.29084199999</v>
      </c>
      <c r="R130" s="20">
        <f t="shared" si="24"/>
        <v>283083.81806999998</v>
      </c>
      <c r="S130" s="20">
        <f t="shared" si="25"/>
        <v>283083.81806999998</v>
      </c>
      <c r="Z130" s="39"/>
      <c r="AA130" s="39"/>
    </row>
    <row r="131" spans="1:36" x14ac:dyDescent="0.2">
      <c r="A131" s="30">
        <v>30</v>
      </c>
      <c r="B131" s="9" t="s">
        <v>307</v>
      </c>
      <c r="C131" s="5" t="s">
        <v>308</v>
      </c>
      <c r="D131" s="17">
        <v>22.685101316000001</v>
      </c>
      <c r="E131" s="17">
        <v>3.0943898110000001</v>
      </c>
      <c r="F131" s="53">
        <v>330.7753249614529</v>
      </c>
      <c r="G131" s="16">
        <f t="shared" si="35"/>
        <v>25.779491127</v>
      </c>
      <c r="H131" s="16">
        <f t="shared" si="32"/>
        <v>33.077532496145288</v>
      </c>
      <c r="I131" s="17">
        <f t="shared" si="33"/>
        <v>257.79491127</v>
      </c>
      <c r="J131" s="7" t="str">
        <f t="shared" si="34"/>
        <v>Nei</v>
      </c>
      <c r="K131" s="45">
        <f t="shared" ref="K131:K194" si="36">IF(I131&gt;200,1000,1240)</f>
        <v>1000</v>
      </c>
      <c r="L131" s="20">
        <f t="shared" si="26"/>
        <v>28357.440239700001</v>
      </c>
      <c r="M131" s="20">
        <f t="shared" si="27"/>
        <v>7733.8473381000003</v>
      </c>
      <c r="N131" s="20">
        <f t="shared" si="28"/>
        <v>7733.8473381000003</v>
      </c>
      <c r="O131" s="20">
        <f t="shared" si="29"/>
        <v>51558.982254000002</v>
      </c>
      <c r="P131" s="20">
        <f t="shared" si="30"/>
        <v>7733.8473381000003</v>
      </c>
      <c r="Q131" s="29">
        <f t="shared" si="31"/>
        <v>154676.94676200001</v>
      </c>
      <c r="R131" s="20">
        <f t="shared" ref="R131:R194" si="37">K131*I131</f>
        <v>257794.91127000001</v>
      </c>
      <c r="S131" s="20">
        <f t="shared" ref="S131:S194" si="38">IF(K131=1000,IF(K131*I131&gt;1127000,1127000,K131*I131),IF(K131*I131&gt;200000,200000,K131*I131))</f>
        <v>257794.91127000001</v>
      </c>
      <c r="Z131" s="39"/>
      <c r="AA131" s="39"/>
    </row>
    <row r="132" spans="1:36" x14ac:dyDescent="0.2">
      <c r="A132" s="30">
        <v>30</v>
      </c>
      <c r="B132" s="9" t="s">
        <v>309</v>
      </c>
      <c r="C132" s="5" t="s">
        <v>310</v>
      </c>
      <c r="D132" s="17">
        <v>40.708923153000001</v>
      </c>
      <c r="E132" s="17">
        <v>3.5337975930000001</v>
      </c>
      <c r="F132" s="53">
        <v>764.14520635142196</v>
      </c>
      <c r="G132" s="16">
        <f t="shared" si="35"/>
        <v>44.242720746000003</v>
      </c>
      <c r="H132" s="16">
        <f t="shared" si="32"/>
        <v>76.414520635142196</v>
      </c>
      <c r="I132" s="17">
        <f t="shared" si="33"/>
        <v>442.42720746000003</v>
      </c>
      <c r="J132" s="7" t="str">
        <f t="shared" si="34"/>
        <v>Nei</v>
      </c>
      <c r="K132" s="45">
        <f t="shared" si="36"/>
        <v>1000</v>
      </c>
      <c r="L132" s="20">
        <f t="shared" si="26"/>
        <v>48666.992820600004</v>
      </c>
      <c r="M132" s="20">
        <f t="shared" si="27"/>
        <v>13272.8162238</v>
      </c>
      <c r="N132" s="20">
        <f t="shared" si="28"/>
        <v>13272.8162238</v>
      </c>
      <c r="O132" s="20">
        <f t="shared" si="29"/>
        <v>88485.441492000013</v>
      </c>
      <c r="P132" s="20">
        <f t="shared" si="30"/>
        <v>13272.8162238</v>
      </c>
      <c r="Q132" s="29">
        <f t="shared" si="31"/>
        <v>265456.32447599998</v>
      </c>
      <c r="R132" s="20">
        <f t="shared" si="37"/>
        <v>442427.20746000001</v>
      </c>
      <c r="S132" s="20">
        <f t="shared" si="38"/>
        <v>442427.20746000001</v>
      </c>
      <c r="Z132" s="39"/>
      <c r="AA132" s="39"/>
    </row>
    <row r="133" spans="1:36" x14ac:dyDescent="0.2">
      <c r="A133" s="30">
        <v>30</v>
      </c>
      <c r="B133" s="9" t="s">
        <v>311</v>
      </c>
      <c r="C133" s="5" t="s">
        <v>312</v>
      </c>
      <c r="D133" s="17">
        <v>21.138985333000001</v>
      </c>
      <c r="E133" s="17">
        <v>3.2647589089999998</v>
      </c>
      <c r="F133" s="53">
        <v>732.23571366253793</v>
      </c>
      <c r="G133" s="16">
        <f t="shared" si="35"/>
        <v>24.403744242000002</v>
      </c>
      <c r="H133" s="16">
        <f t="shared" si="32"/>
        <v>73.223571366253793</v>
      </c>
      <c r="I133" s="17">
        <f t="shared" si="33"/>
        <v>244.03744242000002</v>
      </c>
      <c r="J133" s="7" t="str">
        <f t="shared" si="34"/>
        <v>Nei</v>
      </c>
      <c r="K133" s="45">
        <f t="shared" si="36"/>
        <v>1000</v>
      </c>
      <c r="L133" s="20">
        <f t="shared" si="26"/>
        <v>26844.1186662</v>
      </c>
      <c r="M133" s="20">
        <f t="shared" si="27"/>
        <v>7321.1232725999998</v>
      </c>
      <c r="N133" s="20">
        <f t="shared" si="28"/>
        <v>7321.1232725999998</v>
      </c>
      <c r="O133" s="20">
        <f t="shared" si="29"/>
        <v>48807.488484000001</v>
      </c>
      <c r="P133" s="20">
        <f t="shared" si="30"/>
        <v>7321.1232725999998</v>
      </c>
      <c r="Q133" s="29">
        <f t="shared" si="31"/>
        <v>146422.465452</v>
      </c>
      <c r="R133" s="20">
        <f t="shared" si="37"/>
        <v>244037.44242000001</v>
      </c>
      <c r="S133" s="20">
        <f t="shared" si="38"/>
        <v>244037.44242000001</v>
      </c>
      <c r="Z133" s="39"/>
      <c r="AA133" s="39"/>
    </row>
    <row r="134" spans="1:36" x14ac:dyDescent="0.2">
      <c r="A134" s="30">
        <v>30</v>
      </c>
      <c r="B134" s="9" t="s">
        <v>313</v>
      </c>
      <c r="C134" s="5" t="s">
        <v>314</v>
      </c>
      <c r="D134" s="17">
        <v>35.759337178000003</v>
      </c>
      <c r="E134" s="17">
        <v>6.7947189419999994</v>
      </c>
      <c r="F134" s="53">
        <v>776.74869897797623</v>
      </c>
      <c r="G134" s="16">
        <f t="shared" si="35"/>
        <v>42.554056119999998</v>
      </c>
      <c r="H134" s="16">
        <f t="shared" si="32"/>
        <v>77.674869897797635</v>
      </c>
      <c r="I134" s="17">
        <f t="shared" si="33"/>
        <v>425.54056119999996</v>
      </c>
      <c r="J134" s="7" t="str">
        <f t="shared" si="34"/>
        <v>Nei</v>
      </c>
      <c r="K134" s="45">
        <f t="shared" si="36"/>
        <v>1000</v>
      </c>
      <c r="L134" s="20">
        <f t="shared" si="26"/>
        <v>46809.461731999996</v>
      </c>
      <c r="M134" s="20">
        <f t="shared" si="27"/>
        <v>12766.216835999998</v>
      </c>
      <c r="N134" s="20">
        <f t="shared" si="28"/>
        <v>12766.216835999998</v>
      </c>
      <c r="O134" s="20">
        <f t="shared" si="29"/>
        <v>85108.112239999988</v>
      </c>
      <c r="P134" s="20">
        <f t="shared" si="30"/>
        <v>12766.216835999998</v>
      </c>
      <c r="Q134" s="29">
        <f t="shared" si="31"/>
        <v>255324.33671999996</v>
      </c>
      <c r="R134" s="20">
        <f t="shared" si="37"/>
        <v>425540.56119999994</v>
      </c>
      <c r="S134" s="20">
        <f t="shared" si="38"/>
        <v>425540.56119999994</v>
      </c>
      <c r="Z134" s="39"/>
      <c r="AA134" s="39"/>
    </row>
    <row r="135" spans="1:36" x14ac:dyDescent="0.2">
      <c r="A135" s="30">
        <v>30</v>
      </c>
      <c r="B135" s="9" t="s">
        <v>315</v>
      </c>
      <c r="C135" s="5" t="s">
        <v>316</v>
      </c>
      <c r="D135" s="17">
        <v>10.411648619999999</v>
      </c>
      <c r="E135" s="17">
        <v>3.3371338489999998</v>
      </c>
      <c r="F135" s="53">
        <v>341.69141768016908</v>
      </c>
      <c r="G135" s="16">
        <f t="shared" si="35"/>
        <v>13.748782468999998</v>
      </c>
      <c r="H135" s="16">
        <f t="shared" si="32"/>
        <v>34.169141768016907</v>
      </c>
      <c r="I135" s="17">
        <f t="shared" si="33"/>
        <v>137.48782468999997</v>
      </c>
      <c r="J135" s="7" t="str">
        <f t="shared" si="34"/>
        <v>Nei</v>
      </c>
      <c r="K135" s="45">
        <f t="shared" si="36"/>
        <v>1240</v>
      </c>
      <c r="L135" s="20">
        <f t="shared" si="26"/>
        <v>18753.339287715997</v>
      </c>
      <c r="M135" s="20">
        <f t="shared" si="27"/>
        <v>5114.5470784679992</v>
      </c>
      <c r="N135" s="20">
        <f t="shared" si="28"/>
        <v>5114.5470784679992</v>
      </c>
      <c r="O135" s="20">
        <f t="shared" si="29"/>
        <v>34096.980523119993</v>
      </c>
      <c r="P135" s="20">
        <f t="shared" si="30"/>
        <v>5114.5470784679992</v>
      </c>
      <c r="Q135" s="29">
        <f t="shared" si="31"/>
        <v>102290.94156935999</v>
      </c>
      <c r="R135" s="20">
        <f t="shared" si="37"/>
        <v>170484.90261559997</v>
      </c>
      <c r="S135" s="20">
        <f t="shared" si="38"/>
        <v>170484.90261559997</v>
      </c>
      <c r="Z135" s="39"/>
      <c r="AA135" s="39"/>
    </row>
    <row r="136" spans="1:36" x14ac:dyDescent="0.2">
      <c r="A136" s="30">
        <v>30</v>
      </c>
      <c r="B136" s="9" t="s">
        <v>317</v>
      </c>
      <c r="C136" s="5" t="s">
        <v>318</v>
      </c>
      <c r="D136" s="17">
        <v>52.699045259999998</v>
      </c>
      <c r="E136" s="17">
        <v>11.052225783999999</v>
      </c>
      <c r="F136" s="53">
        <v>488.67672742894916</v>
      </c>
      <c r="G136" s="16">
        <f t="shared" si="35"/>
        <v>63.751271043999999</v>
      </c>
      <c r="H136" s="16">
        <f t="shared" si="32"/>
        <v>48.867672742894918</v>
      </c>
      <c r="I136" s="17">
        <f t="shared" si="33"/>
        <v>488.67672742894916</v>
      </c>
      <c r="J136" s="7" t="str">
        <f t="shared" si="34"/>
        <v>JA</v>
      </c>
      <c r="K136" s="45">
        <f t="shared" si="36"/>
        <v>1000</v>
      </c>
      <c r="L136" s="20">
        <f t="shared" si="26"/>
        <v>53754.44001718441</v>
      </c>
      <c r="M136" s="20">
        <f t="shared" si="27"/>
        <v>14660.301822868474</v>
      </c>
      <c r="N136" s="20">
        <f t="shared" si="28"/>
        <v>14660.301822868474</v>
      </c>
      <c r="O136" s="20">
        <f t="shared" si="29"/>
        <v>97735.345485789832</v>
      </c>
      <c r="P136" s="20">
        <f t="shared" si="30"/>
        <v>14660.301822868474</v>
      </c>
      <c r="Q136" s="29">
        <f t="shared" si="31"/>
        <v>293206.03645736945</v>
      </c>
      <c r="R136" s="20">
        <f t="shared" si="37"/>
        <v>488676.72742894915</v>
      </c>
      <c r="S136" s="20">
        <f t="shared" si="38"/>
        <v>488676.72742894915</v>
      </c>
      <c r="Z136" s="39"/>
      <c r="AA136" s="39"/>
    </row>
    <row r="137" spans="1:36" x14ac:dyDescent="0.2">
      <c r="A137" s="30">
        <v>30</v>
      </c>
      <c r="B137" s="9" t="s">
        <v>319</v>
      </c>
      <c r="C137" s="5" t="s">
        <v>320</v>
      </c>
      <c r="D137" s="17">
        <v>52.266684104999996</v>
      </c>
      <c r="E137" s="17">
        <v>11.963883591</v>
      </c>
      <c r="F137" s="53">
        <v>456.69420076175322</v>
      </c>
      <c r="G137" s="16">
        <f t="shared" si="35"/>
        <v>64.230567695999994</v>
      </c>
      <c r="H137" s="16">
        <f t="shared" si="32"/>
        <v>45.669420076175328</v>
      </c>
      <c r="I137" s="17">
        <f t="shared" si="33"/>
        <v>456.69420076175322</v>
      </c>
      <c r="J137" s="7" t="str">
        <f t="shared" si="34"/>
        <v>JA</v>
      </c>
      <c r="K137" s="45">
        <f t="shared" si="36"/>
        <v>1000</v>
      </c>
      <c r="L137" s="20">
        <f t="shared" si="26"/>
        <v>50236.362083792861</v>
      </c>
      <c r="M137" s="20">
        <f t="shared" si="27"/>
        <v>13700.826022852598</v>
      </c>
      <c r="N137" s="20">
        <f t="shared" si="28"/>
        <v>13700.826022852598</v>
      </c>
      <c r="O137" s="20">
        <f t="shared" si="29"/>
        <v>91338.840152350662</v>
      </c>
      <c r="P137" s="20">
        <f t="shared" si="30"/>
        <v>13700.826022852598</v>
      </c>
      <c r="Q137" s="29">
        <f t="shared" si="31"/>
        <v>274016.52045705193</v>
      </c>
      <c r="R137" s="20">
        <f t="shared" si="37"/>
        <v>456694.20076175325</v>
      </c>
      <c r="S137" s="20">
        <f t="shared" si="38"/>
        <v>456694.20076175325</v>
      </c>
      <c r="Z137" s="39"/>
      <c r="AA137" s="39"/>
    </row>
    <row r="138" spans="1:36" x14ac:dyDescent="0.2">
      <c r="A138" s="30">
        <v>30</v>
      </c>
      <c r="B138" s="9" t="s">
        <v>321</v>
      </c>
      <c r="C138" s="5" t="s">
        <v>322</v>
      </c>
      <c r="D138" s="17">
        <v>44.052897199</v>
      </c>
      <c r="E138" s="17">
        <v>13.31511141</v>
      </c>
      <c r="F138" s="53">
        <v>301.65413621988915</v>
      </c>
      <c r="G138" s="16">
        <f t="shared" si="35"/>
        <v>57.368008609</v>
      </c>
      <c r="H138" s="16">
        <f t="shared" si="32"/>
        <v>30.165413621988918</v>
      </c>
      <c r="I138" s="17">
        <f t="shared" si="33"/>
        <v>301.65413621988915</v>
      </c>
      <c r="J138" s="7" t="str">
        <f t="shared" si="34"/>
        <v>JA</v>
      </c>
      <c r="K138" s="45">
        <f t="shared" si="36"/>
        <v>1000</v>
      </c>
      <c r="L138" s="20">
        <f t="shared" si="26"/>
        <v>33181.954984187811</v>
      </c>
      <c r="M138" s="20">
        <f t="shared" si="27"/>
        <v>9049.6240865966738</v>
      </c>
      <c r="N138" s="20">
        <f t="shared" si="28"/>
        <v>9049.6240865966738</v>
      </c>
      <c r="O138" s="20">
        <f t="shared" si="29"/>
        <v>60330.827243977837</v>
      </c>
      <c r="P138" s="20">
        <f t="shared" si="30"/>
        <v>9049.6240865966738</v>
      </c>
      <c r="Q138" s="29">
        <f t="shared" si="31"/>
        <v>180992.48173193348</v>
      </c>
      <c r="R138" s="20">
        <f t="shared" si="37"/>
        <v>301654.13621988916</v>
      </c>
      <c r="S138" s="20">
        <f t="shared" si="38"/>
        <v>301654.13621988916</v>
      </c>
      <c r="Z138" s="39"/>
      <c r="AA138" s="39"/>
    </row>
    <row r="139" spans="1:36" x14ac:dyDescent="0.2">
      <c r="A139" s="30">
        <v>30</v>
      </c>
      <c r="B139" s="9" t="s">
        <v>323</v>
      </c>
      <c r="C139" s="5" t="s">
        <v>324</v>
      </c>
      <c r="D139" s="17">
        <v>14.32325724</v>
      </c>
      <c r="E139" s="17">
        <v>3.7214127779999999</v>
      </c>
      <c r="F139" s="53">
        <v>561.91751867817345</v>
      </c>
      <c r="G139" s="16">
        <f t="shared" si="35"/>
        <v>18.044670018000001</v>
      </c>
      <c r="H139" s="16">
        <f t="shared" si="32"/>
        <v>56.191751867817345</v>
      </c>
      <c r="I139" s="17">
        <f t="shared" si="33"/>
        <v>180.44670018000002</v>
      </c>
      <c r="J139" s="7" t="str">
        <f t="shared" si="34"/>
        <v>Nei</v>
      </c>
      <c r="K139" s="45">
        <f t="shared" si="36"/>
        <v>1240</v>
      </c>
      <c r="L139" s="20">
        <f t="shared" si="26"/>
        <v>22000</v>
      </c>
      <c r="M139" s="20">
        <f t="shared" si="27"/>
        <v>6000</v>
      </c>
      <c r="N139" s="20">
        <f t="shared" si="28"/>
        <v>6000</v>
      </c>
      <c r="O139" s="20">
        <f t="shared" si="29"/>
        <v>40000</v>
      </c>
      <c r="P139" s="20">
        <f t="shared" si="30"/>
        <v>6000</v>
      </c>
      <c r="Q139" s="29">
        <f t="shared" si="31"/>
        <v>120000</v>
      </c>
      <c r="R139" s="20">
        <f t="shared" si="37"/>
        <v>223753.90822320004</v>
      </c>
      <c r="S139" s="20">
        <f t="shared" si="38"/>
        <v>200000</v>
      </c>
      <c r="Z139" s="39"/>
      <c r="AA139" s="39"/>
    </row>
    <row r="140" spans="1:36" x14ac:dyDescent="0.2">
      <c r="A140" s="30">
        <v>30</v>
      </c>
      <c r="B140" s="9" t="s">
        <v>325</v>
      </c>
      <c r="C140" s="5" t="s">
        <v>326</v>
      </c>
      <c r="D140" s="17">
        <v>10.607781816999999</v>
      </c>
      <c r="E140" s="17">
        <v>2.58479766</v>
      </c>
      <c r="F140" s="53">
        <v>449.28520355261941</v>
      </c>
      <c r="G140" s="16">
        <f t="shared" si="35"/>
        <v>13.192579476999999</v>
      </c>
      <c r="H140" s="16">
        <f t="shared" si="32"/>
        <v>44.928520355261945</v>
      </c>
      <c r="I140" s="17">
        <f t="shared" si="33"/>
        <v>131.92579476999998</v>
      </c>
      <c r="J140" s="7" t="str">
        <f t="shared" si="34"/>
        <v>Nei</v>
      </c>
      <c r="K140" s="45">
        <f t="shared" si="36"/>
        <v>1240</v>
      </c>
      <c r="L140" s="20">
        <f t="shared" si="26"/>
        <v>17994.678406627998</v>
      </c>
      <c r="M140" s="20">
        <f t="shared" si="27"/>
        <v>4907.6395654439993</v>
      </c>
      <c r="N140" s="20">
        <f t="shared" si="28"/>
        <v>4907.6395654439993</v>
      </c>
      <c r="O140" s="20">
        <f t="shared" si="29"/>
        <v>32717.597102959997</v>
      </c>
      <c r="P140" s="20">
        <f t="shared" si="30"/>
        <v>4907.6395654439993</v>
      </c>
      <c r="Q140" s="29">
        <f t="shared" si="31"/>
        <v>98152.791308879983</v>
      </c>
      <c r="R140" s="20">
        <f t="shared" si="37"/>
        <v>163587.98551479998</v>
      </c>
      <c r="S140" s="20">
        <f t="shared" si="38"/>
        <v>163587.98551479998</v>
      </c>
      <c r="Z140" s="39"/>
      <c r="AA140" s="39"/>
    </row>
    <row r="141" spans="1:36" x14ac:dyDescent="0.2">
      <c r="A141" s="30">
        <v>30</v>
      </c>
      <c r="B141" s="9" t="s">
        <v>327</v>
      </c>
      <c r="C141" s="5" t="s">
        <v>328</v>
      </c>
      <c r="D141" s="17">
        <v>21.200138232</v>
      </c>
      <c r="E141" s="17">
        <v>3.19643671</v>
      </c>
      <c r="F141" s="53">
        <v>1087.7213515713138</v>
      </c>
      <c r="G141" s="16">
        <f t="shared" si="35"/>
        <v>24.396574942000001</v>
      </c>
      <c r="H141" s="16">
        <f t="shared" si="32"/>
        <v>108.77213515713139</v>
      </c>
      <c r="I141" s="17">
        <f t="shared" si="33"/>
        <v>243.96574942000001</v>
      </c>
      <c r="J141" s="7" t="str">
        <f t="shared" si="34"/>
        <v>Nei</v>
      </c>
      <c r="K141" s="45">
        <f t="shared" si="36"/>
        <v>1000</v>
      </c>
      <c r="L141" s="20">
        <f t="shared" si="26"/>
        <v>26836.2324362</v>
      </c>
      <c r="M141" s="20">
        <f t="shared" si="27"/>
        <v>7318.9724826000001</v>
      </c>
      <c r="N141" s="20">
        <f t="shared" si="28"/>
        <v>7318.9724826000001</v>
      </c>
      <c r="O141" s="20">
        <f t="shared" si="29"/>
        <v>48793.149884000006</v>
      </c>
      <c r="P141" s="20">
        <f t="shared" si="30"/>
        <v>7318.9724826000001</v>
      </c>
      <c r="Q141" s="29">
        <f t="shared" si="31"/>
        <v>146379.44965200001</v>
      </c>
      <c r="R141" s="20">
        <f t="shared" si="37"/>
        <v>243965.74942000001</v>
      </c>
      <c r="S141" s="20">
        <f t="shared" si="38"/>
        <v>243965.74942000001</v>
      </c>
      <c r="Z141" s="39"/>
      <c r="AA141" s="39"/>
    </row>
    <row r="142" spans="1:36" x14ac:dyDescent="0.2">
      <c r="A142" s="30">
        <v>30</v>
      </c>
      <c r="B142" s="9" t="s">
        <v>329</v>
      </c>
      <c r="C142" s="5" t="s">
        <v>330</v>
      </c>
      <c r="D142" s="17">
        <v>17.132410688</v>
      </c>
      <c r="E142" s="17">
        <v>4.6313780480000002</v>
      </c>
      <c r="F142" s="53">
        <v>217.78269443307687</v>
      </c>
      <c r="G142" s="16">
        <f t="shared" si="35"/>
        <v>21.763788736000002</v>
      </c>
      <c r="H142" s="16">
        <f t="shared" si="32"/>
        <v>21.778269443307689</v>
      </c>
      <c r="I142" s="17">
        <f t="shared" si="33"/>
        <v>217.63788736000004</v>
      </c>
      <c r="J142" s="7" t="str">
        <f t="shared" si="34"/>
        <v>Nei</v>
      </c>
      <c r="K142" s="45">
        <f t="shared" si="36"/>
        <v>1000</v>
      </c>
      <c r="L142" s="20">
        <f t="shared" si="26"/>
        <v>23940.167609600001</v>
      </c>
      <c r="M142" s="20">
        <f t="shared" si="27"/>
        <v>6529.1366208000009</v>
      </c>
      <c r="N142" s="20">
        <f t="shared" si="28"/>
        <v>6529.1366208000009</v>
      </c>
      <c r="O142" s="20">
        <f t="shared" si="29"/>
        <v>43527.577472000004</v>
      </c>
      <c r="P142" s="20">
        <f t="shared" si="30"/>
        <v>6529.1366208000009</v>
      </c>
      <c r="Q142" s="29">
        <f t="shared" si="31"/>
        <v>130582.73241600001</v>
      </c>
      <c r="R142" s="20">
        <f t="shared" si="37"/>
        <v>217637.88736000002</v>
      </c>
      <c r="S142" s="20">
        <f t="shared" si="38"/>
        <v>217637.88736000002</v>
      </c>
      <c r="Z142" s="39"/>
      <c r="AA142" s="39"/>
    </row>
    <row r="143" spans="1:36" s="26" customFormat="1" ht="13.5" thickBot="1" x14ac:dyDescent="0.25">
      <c r="A143" s="57">
        <v>30</v>
      </c>
      <c r="B143" s="22" t="s">
        <v>331</v>
      </c>
      <c r="C143" s="23" t="s">
        <v>332</v>
      </c>
      <c r="D143" s="25">
        <v>29.034023197</v>
      </c>
      <c r="E143" s="25">
        <v>7.0073648300000002</v>
      </c>
      <c r="F143" s="56">
        <v>291.84433834961681</v>
      </c>
      <c r="G143" s="24">
        <f t="shared" si="35"/>
        <v>36.041388026999996</v>
      </c>
      <c r="H143" s="24">
        <f t="shared" si="32"/>
        <v>29.184433834961681</v>
      </c>
      <c r="I143" s="25">
        <f t="shared" si="33"/>
        <v>291.84433834961681</v>
      </c>
      <c r="J143" s="14" t="str">
        <f t="shared" si="34"/>
        <v>JA</v>
      </c>
      <c r="K143" s="45">
        <f t="shared" si="36"/>
        <v>1000</v>
      </c>
      <c r="L143" s="20">
        <f t="shared" si="26"/>
        <v>32102.877218457848</v>
      </c>
      <c r="M143" s="20">
        <f t="shared" si="27"/>
        <v>8755.3301504885039</v>
      </c>
      <c r="N143" s="20">
        <f t="shared" si="28"/>
        <v>8755.3301504885039</v>
      </c>
      <c r="O143" s="20">
        <f t="shared" si="29"/>
        <v>58368.867669923362</v>
      </c>
      <c r="P143" s="20">
        <f t="shared" si="30"/>
        <v>8755.3301504885039</v>
      </c>
      <c r="Q143" s="29">
        <f t="shared" si="31"/>
        <v>175106.60300977007</v>
      </c>
      <c r="R143" s="20">
        <f t="shared" si="37"/>
        <v>291844.3383496168</v>
      </c>
      <c r="S143" s="20">
        <f t="shared" si="38"/>
        <v>291844.3383496168</v>
      </c>
      <c r="T143"/>
      <c r="U143" s="39"/>
      <c r="V143" s="39"/>
      <c r="W143" s="40"/>
      <c r="X143"/>
      <c r="Y143"/>
      <c r="Z143" s="39"/>
      <c r="AA143" s="39"/>
      <c r="AB143"/>
      <c r="AC143"/>
      <c r="AD143"/>
      <c r="AE143"/>
      <c r="AF143"/>
      <c r="AG143"/>
      <c r="AH143"/>
      <c r="AI143"/>
      <c r="AJ143"/>
    </row>
    <row r="144" spans="1:36" x14ac:dyDescent="0.2">
      <c r="A144" s="30">
        <v>34</v>
      </c>
      <c r="B144" s="13" t="s">
        <v>333</v>
      </c>
      <c r="C144" s="6" t="s">
        <v>334</v>
      </c>
      <c r="D144" s="19">
        <v>56.465804281000004</v>
      </c>
      <c r="E144" s="19">
        <v>14.716878914</v>
      </c>
      <c r="F144" s="55">
        <v>1036.4515450441206</v>
      </c>
      <c r="G144" s="18">
        <f t="shared" si="35"/>
        <v>71.18268319500001</v>
      </c>
      <c r="H144" s="18">
        <f t="shared" si="32"/>
        <v>103.64515450441206</v>
      </c>
      <c r="I144" s="19">
        <f t="shared" si="33"/>
        <v>711.82683195000004</v>
      </c>
      <c r="J144" s="8" t="str">
        <f t="shared" si="34"/>
        <v>Nei</v>
      </c>
      <c r="K144" s="45">
        <f t="shared" si="36"/>
        <v>1000</v>
      </c>
      <c r="L144" s="20">
        <f t="shared" si="26"/>
        <v>78300.951514500004</v>
      </c>
      <c r="M144" s="20">
        <f t="shared" si="27"/>
        <v>21354.804958500001</v>
      </c>
      <c r="N144" s="20">
        <f t="shared" si="28"/>
        <v>21354.804958500001</v>
      </c>
      <c r="O144" s="20">
        <f t="shared" si="29"/>
        <v>142365.36639000001</v>
      </c>
      <c r="P144" s="20">
        <f t="shared" si="30"/>
        <v>21354.804958500001</v>
      </c>
      <c r="Q144" s="29">
        <f t="shared" si="31"/>
        <v>427096.09917</v>
      </c>
      <c r="R144" s="20">
        <f t="shared" si="37"/>
        <v>711826.83195000002</v>
      </c>
      <c r="S144" s="20">
        <f t="shared" si="38"/>
        <v>711826.83195000002</v>
      </c>
      <c r="Z144" s="39"/>
      <c r="AA144" s="39"/>
    </row>
    <row r="145" spans="1:36" x14ac:dyDescent="0.2">
      <c r="A145" s="30">
        <v>34</v>
      </c>
      <c r="B145" s="9" t="s">
        <v>335</v>
      </c>
      <c r="C145" s="5" t="s">
        <v>336</v>
      </c>
      <c r="D145" s="17">
        <v>47.566438597999998</v>
      </c>
      <c r="E145" s="17">
        <v>15.493795732000001</v>
      </c>
      <c r="F145" s="53">
        <v>339.8911596749071</v>
      </c>
      <c r="G145" s="16">
        <f t="shared" si="35"/>
        <v>63.06023433</v>
      </c>
      <c r="H145" s="16">
        <f t="shared" si="32"/>
        <v>33.989115967490712</v>
      </c>
      <c r="I145" s="17">
        <f t="shared" si="33"/>
        <v>339.8911596749071</v>
      </c>
      <c r="J145" s="7" t="str">
        <f t="shared" si="34"/>
        <v>JA</v>
      </c>
      <c r="K145" s="45">
        <f t="shared" si="36"/>
        <v>1000</v>
      </c>
      <c r="L145" s="20">
        <f t="shared" si="26"/>
        <v>37388.027564239783</v>
      </c>
      <c r="M145" s="20">
        <f t="shared" si="27"/>
        <v>10196.734790247212</v>
      </c>
      <c r="N145" s="20">
        <f t="shared" si="28"/>
        <v>10196.734790247212</v>
      </c>
      <c r="O145" s="20">
        <f t="shared" si="29"/>
        <v>67978.231934981421</v>
      </c>
      <c r="P145" s="20">
        <f t="shared" si="30"/>
        <v>10196.734790247212</v>
      </c>
      <c r="Q145" s="29">
        <f t="shared" si="31"/>
        <v>203934.69580494426</v>
      </c>
      <c r="R145" s="20">
        <f t="shared" si="37"/>
        <v>339891.1596749071</v>
      </c>
      <c r="S145" s="20">
        <f t="shared" si="38"/>
        <v>339891.1596749071</v>
      </c>
      <c r="Z145" s="39"/>
      <c r="AA145" s="39"/>
    </row>
    <row r="146" spans="1:36" x14ac:dyDescent="0.2">
      <c r="A146" s="30">
        <v>34</v>
      </c>
      <c r="B146" s="9" t="s">
        <v>337</v>
      </c>
      <c r="C146" s="5" t="s">
        <v>338</v>
      </c>
      <c r="D146" s="17">
        <v>38.178657979</v>
      </c>
      <c r="E146" s="17">
        <v>15.604523703</v>
      </c>
      <c r="F146" s="53">
        <v>478.16219712799273</v>
      </c>
      <c r="G146" s="16">
        <f t="shared" si="35"/>
        <v>53.783181681999999</v>
      </c>
      <c r="H146" s="16">
        <f t="shared" si="32"/>
        <v>47.816219712799274</v>
      </c>
      <c r="I146" s="17">
        <f t="shared" si="33"/>
        <v>478.16219712799273</v>
      </c>
      <c r="J146" s="7" t="str">
        <f t="shared" si="34"/>
        <v>JA</v>
      </c>
      <c r="K146" s="45">
        <f t="shared" si="36"/>
        <v>1000</v>
      </c>
      <c r="L146" s="20">
        <f t="shared" si="26"/>
        <v>52597.841684079205</v>
      </c>
      <c r="M146" s="20">
        <f t="shared" si="27"/>
        <v>14344.865913839782</v>
      </c>
      <c r="N146" s="20">
        <f t="shared" si="28"/>
        <v>14344.865913839782</v>
      </c>
      <c r="O146" s="20">
        <f t="shared" si="29"/>
        <v>95632.439425598553</v>
      </c>
      <c r="P146" s="20">
        <f t="shared" si="30"/>
        <v>14344.865913839782</v>
      </c>
      <c r="Q146" s="29">
        <f t="shared" si="31"/>
        <v>286897.31827679562</v>
      </c>
      <c r="R146" s="20">
        <f t="shared" si="37"/>
        <v>478162.19712799275</v>
      </c>
      <c r="S146" s="20">
        <f t="shared" si="38"/>
        <v>478162.19712799275</v>
      </c>
      <c r="Z146" s="39"/>
      <c r="AA146" s="39"/>
    </row>
    <row r="147" spans="1:36" x14ac:dyDescent="0.2">
      <c r="A147" s="30">
        <v>34</v>
      </c>
      <c r="B147" s="12" t="s">
        <v>339</v>
      </c>
      <c r="C147" s="5" t="s">
        <v>340</v>
      </c>
      <c r="D147" s="17">
        <v>76.565561153999994</v>
      </c>
      <c r="E147" s="17">
        <v>19.479670675000001</v>
      </c>
      <c r="F147" s="53">
        <v>672.25023883247457</v>
      </c>
      <c r="G147" s="16">
        <f t="shared" si="35"/>
        <v>96.045231828999988</v>
      </c>
      <c r="H147" s="16">
        <f t="shared" si="32"/>
        <v>67.225023883247459</v>
      </c>
      <c r="I147" s="17">
        <f t="shared" si="33"/>
        <v>672.25023883247457</v>
      </c>
      <c r="J147" s="7" t="str">
        <f t="shared" si="34"/>
        <v>JA</v>
      </c>
      <c r="K147" s="45">
        <f t="shared" si="36"/>
        <v>1000</v>
      </c>
      <c r="L147" s="20">
        <f t="shared" si="26"/>
        <v>73947.526271572206</v>
      </c>
      <c r="M147" s="20">
        <f t="shared" si="27"/>
        <v>20167.507164974235</v>
      </c>
      <c r="N147" s="20">
        <f t="shared" si="28"/>
        <v>20167.507164974235</v>
      </c>
      <c r="O147" s="20">
        <f t="shared" si="29"/>
        <v>134450.04776649491</v>
      </c>
      <c r="P147" s="20">
        <f t="shared" si="30"/>
        <v>20167.507164974235</v>
      </c>
      <c r="Q147" s="29">
        <f t="shared" si="31"/>
        <v>403350.14329948474</v>
      </c>
      <c r="R147" s="20">
        <f t="shared" si="37"/>
        <v>672250.23883247457</v>
      </c>
      <c r="S147" s="20">
        <f t="shared" si="38"/>
        <v>672250.23883247457</v>
      </c>
      <c r="Z147" s="39"/>
      <c r="AA147" s="39"/>
    </row>
    <row r="148" spans="1:36" x14ac:dyDescent="0.2">
      <c r="A148" s="30">
        <v>34</v>
      </c>
      <c r="B148" s="9" t="s">
        <v>341</v>
      </c>
      <c r="C148" s="5" t="s">
        <v>342</v>
      </c>
      <c r="D148" s="17">
        <v>199.442860567</v>
      </c>
      <c r="E148" s="17">
        <v>34.044220992</v>
      </c>
      <c r="F148" s="53">
        <v>1121.0202704915246</v>
      </c>
      <c r="G148" s="16">
        <f t="shared" si="35"/>
        <v>233.48708155899999</v>
      </c>
      <c r="H148" s="16">
        <f t="shared" si="32"/>
        <v>112.10202704915247</v>
      </c>
      <c r="I148" s="17">
        <f t="shared" si="33"/>
        <v>1121.0202704915246</v>
      </c>
      <c r="J148" s="7" t="str">
        <f t="shared" si="34"/>
        <v>JA</v>
      </c>
      <c r="K148" s="45">
        <f t="shared" si="36"/>
        <v>1000</v>
      </c>
      <c r="L148" s="20">
        <f t="shared" si="26"/>
        <v>123312.22975406771</v>
      </c>
      <c r="M148" s="20">
        <f t="shared" si="27"/>
        <v>33630.608114745737</v>
      </c>
      <c r="N148" s="20">
        <f t="shared" si="28"/>
        <v>33630.608114745737</v>
      </c>
      <c r="O148" s="20">
        <f t="shared" si="29"/>
        <v>224204.05409830494</v>
      </c>
      <c r="P148" s="20">
        <f t="shared" si="30"/>
        <v>33630.608114745737</v>
      </c>
      <c r="Q148" s="29">
        <f t="shared" si="31"/>
        <v>672612.16229491471</v>
      </c>
      <c r="R148" s="20">
        <f t="shared" si="37"/>
        <v>1121020.2704915246</v>
      </c>
      <c r="S148" s="20">
        <f t="shared" si="38"/>
        <v>1121020.2704915246</v>
      </c>
      <c r="Z148" s="39"/>
      <c r="AA148" s="39"/>
    </row>
    <row r="149" spans="1:36" x14ac:dyDescent="0.2">
      <c r="A149" s="30">
        <v>34</v>
      </c>
      <c r="B149" s="9" t="s">
        <v>343</v>
      </c>
      <c r="C149" s="5" t="s">
        <v>344</v>
      </c>
      <c r="D149" s="17">
        <v>46.971082981000002</v>
      </c>
      <c r="E149" s="17">
        <v>7.7161431789999995</v>
      </c>
      <c r="F149" s="53">
        <v>369.44225397224892</v>
      </c>
      <c r="G149" s="16">
        <f t="shared" si="35"/>
        <v>54.687226160000002</v>
      </c>
      <c r="H149" s="16">
        <f t="shared" si="32"/>
        <v>36.944225397224891</v>
      </c>
      <c r="I149" s="17">
        <f t="shared" si="33"/>
        <v>369.44225397224892</v>
      </c>
      <c r="J149" s="7" t="str">
        <f t="shared" si="34"/>
        <v>JA</v>
      </c>
      <c r="K149" s="45">
        <f t="shared" si="36"/>
        <v>1000</v>
      </c>
      <c r="L149" s="20">
        <f t="shared" si="26"/>
        <v>40638.647936947382</v>
      </c>
      <c r="M149" s="20">
        <f t="shared" si="27"/>
        <v>11083.267619167467</v>
      </c>
      <c r="N149" s="20">
        <f t="shared" si="28"/>
        <v>11083.267619167467</v>
      </c>
      <c r="O149" s="20">
        <f t="shared" si="29"/>
        <v>73888.450794449789</v>
      </c>
      <c r="P149" s="20">
        <f t="shared" si="30"/>
        <v>11083.267619167467</v>
      </c>
      <c r="Q149" s="29">
        <f t="shared" si="31"/>
        <v>221665.35238334935</v>
      </c>
      <c r="R149" s="20">
        <f t="shared" si="37"/>
        <v>369442.25397224893</v>
      </c>
      <c r="S149" s="20">
        <f t="shared" si="38"/>
        <v>369442.25397224893</v>
      </c>
      <c r="Z149" s="39"/>
      <c r="AA149" s="39"/>
    </row>
    <row r="150" spans="1:36" x14ac:dyDescent="0.2">
      <c r="A150" s="30">
        <v>34</v>
      </c>
      <c r="B150" s="9" t="s">
        <v>345</v>
      </c>
      <c r="C150" s="5" t="s">
        <v>346</v>
      </c>
      <c r="D150" s="17">
        <v>100.646497525</v>
      </c>
      <c r="E150" s="17">
        <v>15.85536551</v>
      </c>
      <c r="F150" s="53">
        <v>668.53171578750221</v>
      </c>
      <c r="G150" s="16">
        <f t="shared" si="35"/>
        <v>116.501863035</v>
      </c>
      <c r="H150" s="16">
        <f t="shared" si="32"/>
        <v>66.853171578750221</v>
      </c>
      <c r="I150" s="17">
        <f t="shared" si="33"/>
        <v>668.53171578750221</v>
      </c>
      <c r="J150" s="7" t="str">
        <f t="shared" si="34"/>
        <v>JA</v>
      </c>
      <c r="K150" s="45">
        <f t="shared" si="36"/>
        <v>1000</v>
      </c>
      <c r="L150" s="20">
        <f t="shared" si="26"/>
        <v>73538.488736625251</v>
      </c>
      <c r="M150" s="20">
        <f t="shared" si="27"/>
        <v>20055.951473625068</v>
      </c>
      <c r="N150" s="20">
        <f t="shared" si="28"/>
        <v>20055.951473625068</v>
      </c>
      <c r="O150" s="20">
        <f t="shared" si="29"/>
        <v>133706.34315750047</v>
      </c>
      <c r="P150" s="20">
        <f t="shared" si="30"/>
        <v>20055.951473625068</v>
      </c>
      <c r="Q150" s="29">
        <f t="shared" si="31"/>
        <v>401119.02947250131</v>
      </c>
      <c r="R150" s="20">
        <f t="shared" si="37"/>
        <v>668531.71578750224</v>
      </c>
      <c r="S150" s="20">
        <f t="shared" si="38"/>
        <v>668531.71578750224</v>
      </c>
      <c r="Z150" s="39"/>
      <c r="AA150" s="39"/>
    </row>
    <row r="151" spans="1:36" x14ac:dyDescent="0.2">
      <c r="A151" s="30">
        <v>34</v>
      </c>
      <c r="B151" s="9" t="s">
        <v>347</v>
      </c>
      <c r="C151" s="5" t="s">
        <v>348</v>
      </c>
      <c r="D151" s="17">
        <v>25.721503931000001</v>
      </c>
      <c r="E151" s="17">
        <v>5.9928280840000001</v>
      </c>
      <c r="F151" s="53">
        <v>508.14134005924313</v>
      </c>
      <c r="G151" s="16">
        <f t="shared" si="35"/>
        <v>31.714332015</v>
      </c>
      <c r="H151" s="16">
        <f t="shared" si="32"/>
        <v>50.814134005924316</v>
      </c>
      <c r="I151" s="17">
        <f t="shared" si="33"/>
        <v>317.14332015000002</v>
      </c>
      <c r="J151" s="7" t="str">
        <f t="shared" si="34"/>
        <v>Nei</v>
      </c>
      <c r="K151" s="45">
        <f t="shared" si="36"/>
        <v>1000</v>
      </c>
      <c r="L151" s="20">
        <f t="shared" ref="L151:L214" si="39">S151*0.11</f>
        <v>34885.765216500004</v>
      </c>
      <c r="M151" s="20">
        <f t="shared" ref="M151:M214" si="40">S151*0.03</f>
        <v>9514.2996045000018</v>
      </c>
      <c r="N151" s="20">
        <f t="shared" ref="N151:N214" si="41">S151*0.03</f>
        <v>9514.2996045000018</v>
      </c>
      <c r="O151" s="20">
        <f t="shared" ref="O151:O214" si="42">S151*0.2</f>
        <v>63428.664030000014</v>
      </c>
      <c r="P151" s="20">
        <f t="shared" ref="P151:P214" si="43">S151*0.03</f>
        <v>9514.2996045000018</v>
      </c>
      <c r="Q151" s="29">
        <f t="shared" ref="Q151:Q214" si="44">S151*0.6</f>
        <v>190285.99209000001</v>
      </c>
      <c r="R151" s="20">
        <f t="shared" si="37"/>
        <v>317143.32015000004</v>
      </c>
      <c r="S151" s="20">
        <f t="shared" si="38"/>
        <v>317143.32015000004</v>
      </c>
      <c r="Z151" s="39"/>
      <c r="AA151" s="39"/>
    </row>
    <row r="152" spans="1:36" x14ac:dyDescent="0.2">
      <c r="A152" s="30">
        <v>34</v>
      </c>
      <c r="B152" s="9" t="s">
        <v>349</v>
      </c>
      <c r="C152" s="5" t="s">
        <v>350</v>
      </c>
      <c r="D152" s="17">
        <v>63.985064143000002</v>
      </c>
      <c r="E152" s="17">
        <v>8.724457365000001</v>
      </c>
      <c r="F152" s="53">
        <v>516.74114771036955</v>
      </c>
      <c r="G152" s="16">
        <f t="shared" si="35"/>
        <v>72.709521508000009</v>
      </c>
      <c r="H152" s="16">
        <f t="shared" si="32"/>
        <v>51.674114771036955</v>
      </c>
      <c r="I152" s="17">
        <f t="shared" si="33"/>
        <v>516.74114771036955</v>
      </c>
      <c r="J152" s="7" t="str">
        <f t="shared" si="34"/>
        <v>JA</v>
      </c>
      <c r="K152" s="45">
        <f t="shared" si="36"/>
        <v>1000</v>
      </c>
      <c r="L152" s="20">
        <f t="shared" si="39"/>
        <v>56841.526248140653</v>
      </c>
      <c r="M152" s="20">
        <f t="shared" si="40"/>
        <v>15502.234431311086</v>
      </c>
      <c r="N152" s="20">
        <f t="shared" si="41"/>
        <v>15502.234431311086</v>
      </c>
      <c r="O152" s="20">
        <f t="shared" si="42"/>
        <v>103348.22954207391</v>
      </c>
      <c r="P152" s="20">
        <f t="shared" si="43"/>
        <v>15502.234431311086</v>
      </c>
      <c r="Q152" s="29">
        <f t="shared" si="44"/>
        <v>310044.68862622173</v>
      </c>
      <c r="R152" s="20">
        <f t="shared" si="37"/>
        <v>516741.14771036955</v>
      </c>
      <c r="S152" s="20">
        <f t="shared" si="38"/>
        <v>516741.14771036955</v>
      </c>
      <c r="Z152" s="39"/>
      <c r="AA152" s="39"/>
    </row>
    <row r="153" spans="1:36" x14ac:dyDescent="0.2">
      <c r="A153" s="30">
        <v>34</v>
      </c>
      <c r="B153" s="9" t="s">
        <v>351</v>
      </c>
      <c r="C153" s="5" t="s">
        <v>352</v>
      </c>
      <c r="D153" s="17">
        <v>39.776110611</v>
      </c>
      <c r="E153" s="17">
        <v>7.8434491950000007</v>
      </c>
      <c r="F153" s="53">
        <v>640.39128275765961</v>
      </c>
      <c r="G153" s="16">
        <f t="shared" si="35"/>
        <v>47.619559805999998</v>
      </c>
      <c r="H153" s="16">
        <f t="shared" si="32"/>
        <v>64.039128275765961</v>
      </c>
      <c r="I153" s="17">
        <f t="shared" si="33"/>
        <v>476.19559805999995</v>
      </c>
      <c r="J153" s="7" t="str">
        <f t="shared" si="34"/>
        <v>Nei</v>
      </c>
      <c r="K153" s="45">
        <f t="shared" si="36"/>
        <v>1000</v>
      </c>
      <c r="L153" s="20">
        <f t="shared" si="39"/>
        <v>52381.515786599994</v>
      </c>
      <c r="M153" s="20">
        <f t="shared" si="40"/>
        <v>14285.867941799997</v>
      </c>
      <c r="N153" s="20">
        <f t="shared" si="41"/>
        <v>14285.867941799997</v>
      </c>
      <c r="O153" s="20">
        <f t="shared" si="42"/>
        <v>95239.119611999995</v>
      </c>
      <c r="P153" s="20">
        <f t="shared" si="43"/>
        <v>14285.867941799997</v>
      </c>
      <c r="Q153" s="29">
        <f t="shared" si="44"/>
        <v>285717.35883599997</v>
      </c>
      <c r="R153" s="20">
        <f t="shared" si="37"/>
        <v>476195.59805999993</v>
      </c>
      <c r="S153" s="20">
        <f t="shared" si="38"/>
        <v>476195.59805999993</v>
      </c>
      <c r="Z153" s="39"/>
      <c r="AA153" s="39"/>
    </row>
    <row r="154" spans="1:36" x14ac:dyDescent="0.2">
      <c r="A154" s="30">
        <v>34</v>
      </c>
      <c r="B154" s="9" t="s">
        <v>353</v>
      </c>
      <c r="C154" s="5" t="s">
        <v>354</v>
      </c>
      <c r="D154" s="17">
        <v>65.932926932000001</v>
      </c>
      <c r="E154" s="17">
        <v>7.0292815070000003</v>
      </c>
      <c r="F154" s="53">
        <v>837.17966045817172</v>
      </c>
      <c r="G154" s="16">
        <f t="shared" si="35"/>
        <v>72.962208438999994</v>
      </c>
      <c r="H154" s="16">
        <f t="shared" si="32"/>
        <v>83.717966045817178</v>
      </c>
      <c r="I154" s="17">
        <f t="shared" si="33"/>
        <v>729.62208438999994</v>
      </c>
      <c r="J154" s="7" t="str">
        <f t="shared" si="34"/>
        <v>Nei</v>
      </c>
      <c r="K154" s="45">
        <f t="shared" si="36"/>
        <v>1000</v>
      </c>
      <c r="L154" s="20">
        <f t="shared" si="39"/>
        <v>80258.429282900004</v>
      </c>
      <c r="M154" s="20">
        <f t="shared" si="40"/>
        <v>21888.6625317</v>
      </c>
      <c r="N154" s="20">
        <f t="shared" si="41"/>
        <v>21888.6625317</v>
      </c>
      <c r="O154" s="20">
        <f t="shared" si="42"/>
        <v>145924.41687799999</v>
      </c>
      <c r="P154" s="20">
        <f t="shared" si="43"/>
        <v>21888.6625317</v>
      </c>
      <c r="Q154" s="29">
        <f t="shared" si="44"/>
        <v>437773.250634</v>
      </c>
      <c r="R154" s="20">
        <f t="shared" si="37"/>
        <v>729622.08438999997</v>
      </c>
      <c r="S154" s="20">
        <f t="shared" si="38"/>
        <v>729622.08438999997</v>
      </c>
      <c r="Z154" s="39"/>
      <c r="AA154" s="39"/>
    </row>
    <row r="155" spans="1:36" x14ac:dyDescent="0.2">
      <c r="A155" s="30">
        <v>34</v>
      </c>
      <c r="B155" s="9" t="s">
        <v>355</v>
      </c>
      <c r="C155" s="5" t="s">
        <v>356</v>
      </c>
      <c r="D155" s="17">
        <v>104.13277194</v>
      </c>
      <c r="E155" s="17">
        <v>10.097753504</v>
      </c>
      <c r="F155" s="53">
        <v>1040.9290032375802</v>
      </c>
      <c r="G155" s="16">
        <f t="shared" si="35"/>
        <v>114.23052544399999</v>
      </c>
      <c r="H155" s="16">
        <f t="shared" si="32"/>
        <v>104.09290032375803</v>
      </c>
      <c r="I155" s="17">
        <f t="shared" si="33"/>
        <v>1040.9290032375802</v>
      </c>
      <c r="J155" s="7" t="str">
        <f t="shared" si="34"/>
        <v>JA</v>
      </c>
      <c r="K155" s="45">
        <f t="shared" si="36"/>
        <v>1000</v>
      </c>
      <c r="L155" s="20">
        <f t="shared" si="39"/>
        <v>114502.19035613383</v>
      </c>
      <c r="M155" s="20">
        <f t="shared" si="40"/>
        <v>31227.870097127405</v>
      </c>
      <c r="N155" s="20">
        <f t="shared" si="41"/>
        <v>31227.870097127405</v>
      </c>
      <c r="O155" s="20">
        <f t="shared" si="42"/>
        <v>208185.80064751604</v>
      </c>
      <c r="P155" s="20">
        <f t="shared" si="43"/>
        <v>31227.870097127405</v>
      </c>
      <c r="Q155" s="29">
        <f t="shared" si="44"/>
        <v>624557.40194254811</v>
      </c>
      <c r="R155" s="20">
        <f t="shared" si="37"/>
        <v>1040929.0032375802</v>
      </c>
      <c r="S155" s="20">
        <f t="shared" si="38"/>
        <v>1040929.0032375802</v>
      </c>
      <c r="Z155" s="39"/>
      <c r="AA155" s="39"/>
    </row>
    <row r="156" spans="1:36" x14ac:dyDescent="0.2">
      <c r="A156" s="30">
        <v>34</v>
      </c>
      <c r="B156" s="9" t="s">
        <v>357</v>
      </c>
      <c r="C156" s="5" t="s">
        <v>358</v>
      </c>
      <c r="D156" s="17">
        <v>50.409706538999998</v>
      </c>
      <c r="E156" s="17">
        <v>5.5135104230000005</v>
      </c>
      <c r="F156" s="53">
        <v>705.28595876353177</v>
      </c>
      <c r="G156" s="16">
        <f t="shared" si="35"/>
        <v>55.923216961999998</v>
      </c>
      <c r="H156" s="16">
        <f t="shared" si="32"/>
        <v>70.52859587635318</v>
      </c>
      <c r="I156" s="17">
        <f t="shared" si="33"/>
        <v>559.23216961999992</v>
      </c>
      <c r="J156" s="7" t="str">
        <f t="shared" si="34"/>
        <v>Nei</v>
      </c>
      <c r="K156" s="45">
        <f t="shared" si="36"/>
        <v>1000</v>
      </c>
      <c r="L156" s="20">
        <f t="shared" si="39"/>
        <v>61515.538658199992</v>
      </c>
      <c r="M156" s="20">
        <f t="shared" si="40"/>
        <v>16776.965088599998</v>
      </c>
      <c r="N156" s="20">
        <f t="shared" si="41"/>
        <v>16776.965088599998</v>
      </c>
      <c r="O156" s="20">
        <f t="shared" si="42"/>
        <v>111846.433924</v>
      </c>
      <c r="P156" s="20">
        <f t="shared" si="43"/>
        <v>16776.965088599998</v>
      </c>
      <c r="Q156" s="29">
        <f t="shared" si="44"/>
        <v>335539.30177199998</v>
      </c>
      <c r="R156" s="20">
        <f t="shared" si="37"/>
        <v>559232.16961999994</v>
      </c>
      <c r="S156" s="20">
        <f t="shared" si="38"/>
        <v>559232.16961999994</v>
      </c>
      <c r="Z156" s="39"/>
      <c r="AA156" s="39"/>
    </row>
    <row r="157" spans="1:36" x14ac:dyDescent="0.2">
      <c r="A157" s="30">
        <v>34</v>
      </c>
      <c r="B157" s="9" t="s">
        <v>359</v>
      </c>
      <c r="C157" s="5" t="s">
        <v>360</v>
      </c>
      <c r="D157" s="17">
        <v>51.943762127999996</v>
      </c>
      <c r="E157" s="17">
        <v>16.390217078999999</v>
      </c>
      <c r="F157" s="53">
        <v>1229.2789898002316</v>
      </c>
      <c r="G157" s="16">
        <f t="shared" si="35"/>
        <v>68.333979206999999</v>
      </c>
      <c r="H157" s="16">
        <f t="shared" si="32"/>
        <v>122.92789898002316</v>
      </c>
      <c r="I157" s="17">
        <f t="shared" si="33"/>
        <v>683.33979206999993</v>
      </c>
      <c r="J157" s="7" t="str">
        <f t="shared" si="34"/>
        <v>Nei</v>
      </c>
      <c r="K157" s="45">
        <f t="shared" si="36"/>
        <v>1000</v>
      </c>
      <c r="L157" s="20">
        <f t="shared" si="39"/>
        <v>75167.377127699991</v>
      </c>
      <c r="M157" s="20">
        <f t="shared" si="40"/>
        <v>20500.1937621</v>
      </c>
      <c r="N157" s="20">
        <f t="shared" si="41"/>
        <v>20500.1937621</v>
      </c>
      <c r="O157" s="20">
        <f t="shared" si="42"/>
        <v>136667.95841399999</v>
      </c>
      <c r="P157" s="20">
        <f t="shared" si="43"/>
        <v>20500.1937621</v>
      </c>
      <c r="Q157" s="29">
        <f t="shared" si="44"/>
        <v>410003.87524199998</v>
      </c>
      <c r="R157" s="20">
        <f t="shared" si="37"/>
        <v>683339.79206999997</v>
      </c>
      <c r="S157" s="20">
        <f t="shared" si="38"/>
        <v>683339.79206999997</v>
      </c>
      <c r="Z157" s="39"/>
      <c r="AA157" s="39"/>
    </row>
    <row r="158" spans="1:36" s="26" customFormat="1" ht="13.5" thickBot="1" x14ac:dyDescent="0.25">
      <c r="A158" s="30">
        <v>34</v>
      </c>
      <c r="B158" s="9" t="s">
        <v>361</v>
      </c>
      <c r="C158" s="5" t="s">
        <v>362</v>
      </c>
      <c r="D158" s="17">
        <v>32.475373284</v>
      </c>
      <c r="E158" s="17">
        <v>12.400091289000001</v>
      </c>
      <c r="F158" s="53">
        <v>2836.9514745662459</v>
      </c>
      <c r="G158" s="16">
        <f t="shared" si="35"/>
        <v>44.875464573000002</v>
      </c>
      <c r="H158" s="16">
        <f t="shared" si="32"/>
        <v>283.69514745662462</v>
      </c>
      <c r="I158" s="17">
        <f t="shared" si="33"/>
        <v>448.75464572999999</v>
      </c>
      <c r="J158" s="7" t="str">
        <f t="shared" si="34"/>
        <v>Nei</v>
      </c>
      <c r="K158" s="45">
        <f t="shared" si="36"/>
        <v>1000</v>
      </c>
      <c r="L158" s="20">
        <f t="shared" si="39"/>
        <v>49363.011030299996</v>
      </c>
      <c r="M158" s="20">
        <f t="shared" si="40"/>
        <v>13462.639371899999</v>
      </c>
      <c r="N158" s="20">
        <f t="shared" si="41"/>
        <v>13462.639371899999</v>
      </c>
      <c r="O158" s="20">
        <f t="shared" si="42"/>
        <v>89750.929146000009</v>
      </c>
      <c r="P158" s="20">
        <f t="shared" si="43"/>
        <v>13462.639371899999</v>
      </c>
      <c r="Q158" s="29">
        <f t="shared" si="44"/>
        <v>269252.78743799997</v>
      </c>
      <c r="R158" s="20">
        <f t="shared" si="37"/>
        <v>448754.64572999999</v>
      </c>
      <c r="S158" s="20">
        <f t="shared" si="38"/>
        <v>448754.64572999999</v>
      </c>
      <c r="T158"/>
      <c r="U158" s="39"/>
      <c r="V158" s="39"/>
      <c r="W158" s="40"/>
      <c r="X158"/>
      <c r="Y158"/>
      <c r="Z158" s="39"/>
      <c r="AA158" s="39"/>
      <c r="AB158"/>
      <c r="AC158"/>
      <c r="AD158"/>
      <c r="AE158"/>
      <c r="AF158"/>
      <c r="AG158"/>
      <c r="AH158"/>
      <c r="AI158"/>
      <c r="AJ158"/>
    </row>
    <row r="159" spans="1:36" x14ac:dyDescent="0.2">
      <c r="A159" s="30">
        <v>34</v>
      </c>
      <c r="B159" s="9" t="s">
        <v>363</v>
      </c>
      <c r="C159" s="5" t="s">
        <v>364</v>
      </c>
      <c r="D159" s="17">
        <v>22.436554138999998</v>
      </c>
      <c r="E159" s="17">
        <v>5.2540275420000002</v>
      </c>
      <c r="F159" s="53">
        <v>1277.3020188181617</v>
      </c>
      <c r="G159" s="16">
        <f t="shared" si="35"/>
        <v>27.690581680999998</v>
      </c>
      <c r="H159" s="16">
        <f t="shared" si="32"/>
        <v>127.73020188181619</v>
      </c>
      <c r="I159" s="17">
        <f t="shared" si="33"/>
        <v>276.90581680999998</v>
      </c>
      <c r="J159" s="7" t="str">
        <f t="shared" si="34"/>
        <v>Nei</v>
      </c>
      <c r="K159" s="45">
        <f t="shared" si="36"/>
        <v>1000</v>
      </c>
      <c r="L159" s="20">
        <f t="shared" si="39"/>
        <v>30459.6398491</v>
      </c>
      <c r="M159" s="20">
        <f t="shared" si="40"/>
        <v>8307.1745042999992</v>
      </c>
      <c r="N159" s="20">
        <f t="shared" si="41"/>
        <v>8307.1745042999992</v>
      </c>
      <c r="O159" s="20">
        <f t="shared" si="42"/>
        <v>55381.163361999999</v>
      </c>
      <c r="P159" s="20">
        <f t="shared" si="43"/>
        <v>8307.1745042999992</v>
      </c>
      <c r="Q159" s="29">
        <f t="shared" si="44"/>
        <v>166143.49008599998</v>
      </c>
      <c r="R159" s="20">
        <f t="shared" si="37"/>
        <v>276905.81680999999</v>
      </c>
      <c r="S159" s="20">
        <f t="shared" si="38"/>
        <v>276905.81680999999</v>
      </c>
      <c r="Z159" s="39"/>
      <c r="AA159" s="39"/>
    </row>
    <row r="160" spans="1:36" x14ac:dyDescent="0.2">
      <c r="A160" s="30">
        <v>34</v>
      </c>
      <c r="B160" s="9" t="s">
        <v>365</v>
      </c>
      <c r="C160" s="5" t="s">
        <v>366</v>
      </c>
      <c r="D160" s="17">
        <v>24.168152414999998</v>
      </c>
      <c r="E160" s="17">
        <v>4.6237870920000006</v>
      </c>
      <c r="F160" s="53">
        <v>1787.4109909966614</v>
      </c>
      <c r="G160" s="16">
        <f t="shared" si="35"/>
        <v>28.791939506999999</v>
      </c>
      <c r="H160" s="16">
        <f t="shared" si="32"/>
        <v>178.74109909966614</v>
      </c>
      <c r="I160" s="17">
        <f t="shared" si="33"/>
        <v>287.91939507000001</v>
      </c>
      <c r="J160" s="7" t="str">
        <f t="shared" si="34"/>
        <v>Nei</v>
      </c>
      <c r="K160" s="45">
        <f t="shared" si="36"/>
        <v>1000</v>
      </c>
      <c r="L160" s="20">
        <f t="shared" si="39"/>
        <v>31671.133457700002</v>
      </c>
      <c r="M160" s="20">
        <f t="shared" si="40"/>
        <v>8637.5818521000001</v>
      </c>
      <c r="N160" s="20">
        <f t="shared" si="41"/>
        <v>8637.5818521000001</v>
      </c>
      <c r="O160" s="20">
        <f t="shared" si="42"/>
        <v>57583.879014000006</v>
      </c>
      <c r="P160" s="20">
        <f t="shared" si="43"/>
        <v>8637.5818521000001</v>
      </c>
      <c r="Q160" s="29">
        <f t="shared" si="44"/>
        <v>172751.63704200002</v>
      </c>
      <c r="R160" s="20">
        <f t="shared" si="37"/>
        <v>287919.39507000003</v>
      </c>
      <c r="S160" s="20">
        <f t="shared" si="38"/>
        <v>287919.39507000003</v>
      </c>
      <c r="Z160" s="39"/>
      <c r="AA160" s="39"/>
    </row>
    <row r="161" spans="1:38" x14ac:dyDescent="0.2">
      <c r="A161" s="30">
        <v>34</v>
      </c>
      <c r="B161" s="9" t="s">
        <v>367</v>
      </c>
      <c r="C161" s="5" t="s">
        <v>368</v>
      </c>
      <c r="D161" s="17">
        <v>23.885416363000001</v>
      </c>
      <c r="E161" s="17">
        <v>3.8368518150000002</v>
      </c>
      <c r="F161" s="53">
        <v>2039.5718312196327</v>
      </c>
      <c r="G161" s="16">
        <f t="shared" si="35"/>
        <v>27.722268178</v>
      </c>
      <c r="H161" s="16">
        <f t="shared" si="32"/>
        <v>203.95718312196328</v>
      </c>
      <c r="I161" s="17">
        <f t="shared" si="33"/>
        <v>277.22268178000002</v>
      </c>
      <c r="J161" s="7" t="str">
        <f t="shared" si="34"/>
        <v>Nei</v>
      </c>
      <c r="K161" s="45">
        <f t="shared" si="36"/>
        <v>1000</v>
      </c>
      <c r="L161" s="20">
        <f t="shared" si="39"/>
        <v>30494.494995800003</v>
      </c>
      <c r="M161" s="20">
        <f t="shared" si="40"/>
        <v>8316.6804534000003</v>
      </c>
      <c r="N161" s="20">
        <f t="shared" si="41"/>
        <v>8316.6804534000003</v>
      </c>
      <c r="O161" s="20">
        <f t="shared" si="42"/>
        <v>55444.536356000011</v>
      </c>
      <c r="P161" s="20">
        <f t="shared" si="43"/>
        <v>8316.6804534000003</v>
      </c>
      <c r="Q161" s="29">
        <f t="shared" si="44"/>
        <v>166333.60906800002</v>
      </c>
      <c r="R161" s="20">
        <f t="shared" si="37"/>
        <v>277222.68178000004</v>
      </c>
      <c r="S161" s="20">
        <f t="shared" si="38"/>
        <v>277222.68178000004</v>
      </c>
      <c r="Z161" s="39"/>
      <c r="AA161" s="39"/>
    </row>
    <row r="162" spans="1:38" x14ac:dyDescent="0.2">
      <c r="A162" s="30">
        <v>34</v>
      </c>
      <c r="B162" s="9" t="s">
        <v>369</v>
      </c>
      <c r="C162" s="5" t="s">
        <v>370</v>
      </c>
      <c r="D162" s="17">
        <v>13.730735860999999</v>
      </c>
      <c r="E162" s="17">
        <v>2.6110025240000003</v>
      </c>
      <c r="F162" s="53">
        <v>1503.8307266339059</v>
      </c>
      <c r="G162" s="16">
        <f t="shared" si="35"/>
        <v>16.341738384999999</v>
      </c>
      <c r="H162" s="16">
        <f t="shared" si="32"/>
        <v>150.38307266339061</v>
      </c>
      <c r="I162" s="17">
        <f t="shared" si="33"/>
        <v>163.41738384999999</v>
      </c>
      <c r="J162" s="7" t="str">
        <f t="shared" si="34"/>
        <v>Nei</v>
      </c>
      <c r="K162" s="45">
        <f t="shared" si="36"/>
        <v>1240</v>
      </c>
      <c r="L162" s="20">
        <f t="shared" si="39"/>
        <v>22000</v>
      </c>
      <c r="M162" s="20">
        <f t="shared" si="40"/>
        <v>6000</v>
      </c>
      <c r="N162" s="20">
        <f t="shared" si="41"/>
        <v>6000</v>
      </c>
      <c r="O162" s="20">
        <f t="shared" si="42"/>
        <v>40000</v>
      </c>
      <c r="P162" s="20">
        <f t="shared" si="43"/>
        <v>6000</v>
      </c>
      <c r="Q162" s="29">
        <f t="shared" si="44"/>
        <v>120000</v>
      </c>
      <c r="R162" s="20">
        <f t="shared" si="37"/>
        <v>202637.55597399999</v>
      </c>
      <c r="S162" s="20">
        <f t="shared" si="38"/>
        <v>200000</v>
      </c>
      <c r="Z162" s="39"/>
      <c r="AA162" s="39"/>
    </row>
    <row r="163" spans="1:38" x14ac:dyDescent="0.2">
      <c r="A163" s="30">
        <v>34</v>
      </c>
      <c r="B163" s="9" t="s">
        <v>371</v>
      </c>
      <c r="C163" s="5" t="s">
        <v>372</v>
      </c>
      <c r="D163" s="17">
        <v>36.814620865000002</v>
      </c>
      <c r="E163" s="17">
        <v>2.3085780570000001</v>
      </c>
      <c r="F163" s="53">
        <v>626.67635577654005</v>
      </c>
      <c r="G163" s="16">
        <f t="shared" si="35"/>
        <v>39.123198922</v>
      </c>
      <c r="H163" s="16">
        <f t="shared" si="32"/>
        <v>62.667635577654011</v>
      </c>
      <c r="I163" s="17">
        <f t="shared" si="33"/>
        <v>391.23198922</v>
      </c>
      <c r="J163" s="7" t="str">
        <f t="shared" si="34"/>
        <v>Nei</v>
      </c>
      <c r="K163" s="45">
        <f t="shared" si="36"/>
        <v>1000</v>
      </c>
      <c r="L163" s="20">
        <f t="shared" si="39"/>
        <v>43035.518814199997</v>
      </c>
      <c r="M163" s="20">
        <f t="shared" si="40"/>
        <v>11736.9596766</v>
      </c>
      <c r="N163" s="20">
        <f t="shared" si="41"/>
        <v>11736.9596766</v>
      </c>
      <c r="O163" s="20">
        <f t="shared" si="42"/>
        <v>78246.397844000006</v>
      </c>
      <c r="P163" s="20">
        <f t="shared" si="43"/>
        <v>11736.9596766</v>
      </c>
      <c r="Q163" s="29">
        <f t="shared" si="44"/>
        <v>234739.19353199998</v>
      </c>
      <c r="R163" s="20">
        <f t="shared" si="37"/>
        <v>391231.98921999999</v>
      </c>
      <c r="S163" s="20">
        <f t="shared" si="38"/>
        <v>391231.98921999999</v>
      </c>
      <c r="Z163" s="39"/>
      <c r="AA163" s="39"/>
    </row>
    <row r="164" spans="1:38" x14ac:dyDescent="0.2">
      <c r="A164" s="30">
        <v>34</v>
      </c>
      <c r="B164" s="9" t="s">
        <v>373</v>
      </c>
      <c r="C164" s="5" t="s">
        <v>374</v>
      </c>
      <c r="D164" s="17">
        <v>65.869938501000007</v>
      </c>
      <c r="E164" s="17">
        <v>6.3950765599999997</v>
      </c>
      <c r="F164" s="53">
        <v>1292.7415252992648</v>
      </c>
      <c r="G164" s="16">
        <f t="shared" si="35"/>
        <v>72.265015061000014</v>
      </c>
      <c r="H164" s="16">
        <f t="shared" si="32"/>
        <v>129.27415252992648</v>
      </c>
      <c r="I164" s="17">
        <f t="shared" si="33"/>
        <v>722.65015061000008</v>
      </c>
      <c r="J164" s="7" t="str">
        <f t="shared" si="34"/>
        <v>Nei</v>
      </c>
      <c r="K164" s="45">
        <f t="shared" si="36"/>
        <v>1000</v>
      </c>
      <c r="L164" s="20">
        <f t="shared" si="39"/>
        <v>79491.516567100014</v>
      </c>
      <c r="M164" s="20">
        <f t="shared" si="40"/>
        <v>21679.504518300004</v>
      </c>
      <c r="N164" s="20">
        <f t="shared" si="41"/>
        <v>21679.504518300004</v>
      </c>
      <c r="O164" s="20">
        <f t="shared" si="42"/>
        <v>144530.03012200003</v>
      </c>
      <c r="P164" s="20">
        <f t="shared" si="43"/>
        <v>21679.504518300004</v>
      </c>
      <c r="Q164" s="29">
        <f t="shared" si="44"/>
        <v>433590.09036600008</v>
      </c>
      <c r="R164" s="20">
        <f t="shared" si="37"/>
        <v>722650.15061000013</v>
      </c>
      <c r="S164" s="20">
        <f t="shared" si="38"/>
        <v>722650.15061000013</v>
      </c>
      <c r="Z164" s="39"/>
      <c r="AA164" s="39"/>
    </row>
    <row r="165" spans="1:38" x14ac:dyDescent="0.2">
      <c r="A165" s="30">
        <v>34</v>
      </c>
      <c r="B165" s="9" t="s">
        <v>375</v>
      </c>
      <c r="C165" s="5" t="s">
        <v>376</v>
      </c>
      <c r="D165" s="17">
        <v>32.370713768999998</v>
      </c>
      <c r="E165" s="17">
        <v>3.3082037529999999</v>
      </c>
      <c r="F165" s="53">
        <v>593.99635283877308</v>
      </c>
      <c r="G165" s="16">
        <f t="shared" si="35"/>
        <v>35.678917521999999</v>
      </c>
      <c r="H165" s="16">
        <f t="shared" si="32"/>
        <v>59.399635283877309</v>
      </c>
      <c r="I165" s="17">
        <f t="shared" si="33"/>
        <v>356.78917522</v>
      </c>
      <c r="J165" s="7" t="str">
        <f t="shared" si="34"/>
        <v>Nei</v>
      </c>
      <c r="K165" s="45">
        <f t="shared" si="36"/>
        <v>1000</v>
      </c>
      <c r="L165" s="20">
        <f t="shared" si="39"/>
        <v>39246.809274200001</v>
      </c>
      <c r="M165" s="20">
        <f t="shared" si="40"/>
        <v>10703.6752566</v>
      </c>
      <c r="N165" s="20">
        <f t="shared" si="41"/>
        <v>10703.6752566</v>
      </c>
      <c r="O165" s="20">
        <f t="shared" si="42"/>
        <v>71357.835043999992</v>
      </c>
      <c r="P165" s="20">
        <f t="shared" si="43"/>
        <v>10703.6752566</v>
      </c>
      <c r="Q165" s="29">
        <f t="shared" si="44"/>
        <v>214073.50513199999</v>
      </c>
      <c r="R165" s="20">
        <f t="shared" si="37"/>
        <v>356789.17521999998</v>
      </c>
      <c r="S165" s="20">
        <f t="shared" si="38"/>
        <v>356789.17521999998</v>
      </c>
      <c r="Z165" s="39"/>
      <c r="AA165" s="39"/>
    </row>
    <row r="166" spans="1:38" x14ac:dyDescent="0.2">
      <c r="A166" s="30">
        <v>34</v>
      </c>
      <c r="B166" s="9" t="s">
        <v>377</v>
      </c>
      <c r="C166" s="5" t="s">
        <v>378</v>
      </c>
      <c r="D166" s="17">
        <v>30.591201536</v>
      </c>
      <c r="E166" s="17">
        <v>2.5390704470000003</v>
      </c>
      <c r="F166" s="53">
        <v>641.51324880655216</v>
      </c>
      <c r="G166" s="16">
        <f t="shared" si="35"/>
        <v>33.130271983</v>
      </c>
      <c r="H166" s="16">
        <f t="shared" si="32"/>
        <v>64.151324880655224</v>
      </c>
      <c r="I166" s="17">
        <f t="shared" si="33"/>
        <v>331.30271983</v>
      </c>
      <c r="J166" s="7" t="str">
        <f t="shared" si="34"/>
        <v>Nei</v>
      </c>
      <c r="K166" s="45">
        <f t="shared" si="36"/>
        <v>1000</v>
      </c>
      <c r="L166" s="20">
        <f t="shared" si="39"/>
        <v>36443.299181300004</v>
      </c>
      <c r="M166" s="20">
        <f t="shared" si="40"/>
        <v>9939.0815949000007</v>
      </c>
      <c r="N166" s="20">
        <f t="shared" si="41"/>
        <v>9939.0815949000007</v>
      </c>
      <c r="O166" s="20">
        <f t="shared" si="42"/>
        <v>66260.543966000012</v>
      </c>
      <c r="P166" s="20">
        <f t="shared" si="43"/>
        <v>9939.0815949000007</v>
      </c>
      <c r="Q166" s="29">
        <f t="shared" si="44"/>
        <v>198781.63189799999</v>
      </c>
      <c r="R166" s="20">
        <f t="shared" si="37"/>
        <v>331302.71983000002</v>
      </c>
      <c r="S166" s="20">
        <f t="shared" si="38"/>
        <v>331302.71983000002</v>
      </c>
      <c r="Z166" s="39"/>
      <c r="AA166" s="39"/>
    </row>
    <row r="167" spans="1:38" x14ac:dyDescent="0.2">
      <c r="A167" s="30">
        <v>34</v>
      </c>
      <c r="B167" s="9" t="s">
        <v>379</v>
      </c>
      <c r="C167" s="5" t="s">
        <v>380</v>
      </c>
      <c r="D167" s="17">
        <v>33.897523593000003</v>
      </c>
      <c r="E167" s="17">
        <v>2.7478381630000004</v>
      </c>
      <c r="F167" s="53">
        <v>544.69897345579022</v>
      </c>
      <c r="G167" s="16">
        <f t="shared" si="35"/>
        <v>36.645361756</v>
      </c>
      <c r="H167" s="16">
        <f t="shared" si="32"/>
        <v>54.469897345579028</v>
      </c>
      <c r="I167" s="17">
        <f t="shared" si="33"/>
        <v>366.45361756</v>
      </c>
      <c r="J167" s="7" t="str">
        <f t="shared" si="34"/>
        <v>Nei</v>
      </c>
      <c r="K167" s="45">
        <f t="shared" si="36"/>
        <v>1000</v>
      </c>
      <c r="L167" s="20">
        <f t="shared" si="39"/>
        <v>40309.897931599997</v>
      </c>
      <c r="M167" s="20">
        <f t="shared" si="40"/>
        <v>10993.608526799999</v>
      </c>
      <c r="N167" s="20">
        <f t="shared" si="41"/>
        <v>10993.608526799999</v>
      </c>
      <c r="O167" s="20">
        <f t="shared" si="42"/>
        <v>73290.723511999997</v>
      </c>
      <c r="P167" s="20">
        <f t="shared" si="43"/>
        <v>10993.608526799999</v>
      </c>
      <c r="Q167" s="29">
        <f t="shared" si="44"/>
        <v>219872.17053599999</v>
      </c>
      <c r="R167" s="20">
        <f t="shared" si="37"/>
        <v>366453.61755999998</v>
      </c>
      <c r="S167" s="20">
        <f t="shared" si="38"/>
        <v>366453.61755999998</v>
      </c>
      <c r="Z167" s="39"/>
      <c r="AA167" s="39"/>
    </row>
    <row r="168" spans="1:38" x14ac:dyDescent="0.2">
      <c r="A168" s="30">
        <v>34</v>
      </c>
      <c r="B168" s="9" t="s">
        <v>381</v>
      </c>
      <c r="C168" s="5" t="s">
        <v>382</v>
      </c>
      <c r="D168" s="17">
        <v>28.360122587999999</v>
      </c>
      <c r="E168" s="17">
        <v>3.55035509</v>
      </c>
      <c r="F168" s="53">
        <v>723.42271277679617</v>
      </c>
      <c r="G168" s="16">
        <f t="shared" si="35"/>
        <v>31.910477677999999</v>
      </c>
      <c r="H168" s="16">
        <f t="shared" si="32"/>
        <v>72.342271277679615</v>
      </c>
      <c r="I168" s="17">
        <f t="shared" si="33"/>
        <v>319.10477678000001</v>
      </c>
      <c r="J168" s="7" t="str">
        <f t="shared" si="34"/>
        <v>Nei</v>
      </c>
      <c r="K168" s="45">
        <f t="shared" si="36"/>
        <v>1000</v>
      </c>
      <c r="L168" s="20">
        <f t="shared" si="39"/>
        <v>35101.525445800005</v>
      </c>
      <c r="M168" s="20">
        <f t="shared" si="40"/>
        <v>9573.1433034000001</v>
      </c>
      <c r="N168" s="20">
        <f t="shared" si="41"/>
        <v>9573.1433034000001</v>
      </c>
      <c r="O168" s="20">
        <f t="shared" si="42"/>
        <v>63820.955356000006</v>
      </c>
      <c r="P168" s="20">
        <f t="shared" si="43"/>
        <v>9573.1433034000001</v>
      </c>
      <c r="Q168" s="29">
        <f t="shared" si="44"/>
        <v>191462.866068</v>
      </c>
      <c r="R168" s="20">
        <f t="shared" si="37"/>
        <v>319104.77678000001</v>
      </c>
      <c r="S168" s="20">
        <f t="shared" si="38"/>
        <v>319104.77678000001</v>
      </c>
      <c r="Z168" s="39"/>
      <c r="AA168" s="39"/>
    </row>
    <row r="169" spans="1:38" x14ac:dyDescent="0.2">
      <c r="A169" s="30">
        <v>34</v>
      </c>
      <c r="B169" s="9" t="s">
        <v>383</v>
      </c>
      <c r="C169" s="5" t="s">
        <v>384</v>
      </c>
      <c r="D169" s="17">
        <v>44.190280266000002</v>
      </c>
      <c r="E169" s="17">
        <v>2.3377108579999999</v>
      </c>
      <c r="F169" s="53">
        <v>760.69852652000668</v>
      </c>
      <c r="G169" s="16">
        <f t="shared" si="35"/>
        <v>46.527991124000003</v>
      </c>
      <c r="H169" s="16">
        <f t="shared" si="32"/>
        <v>76.069852652000677</v>
      </c>
      <c r="I169" s="17">
        <f t="shared" si="33"/>
        <v>465.27991124000005</v>
      </c>
      <c r="J169" s="7" t="str">
        <f t="shared" si="34"/>
        <v>Nei</v>
      </c>
      <c r="K169" s="45">
        <f t="shared" si="36"/>
        <v>1000</v>
      </c>
      <c r="L169" s="20">
        <f t="shared" si="39"/>
        <v>51180.790236400004</v>
      </c>
      <c r="M169" s="20">
        <f t="shared" si="40"/>
        <v>13958.3973372</v>
      </c>
      <c r="N169" s="20">
        <f t="shared" si="41"/>
        <v>13958.3973372</v>
      </c>
      <c r="O169" s="20">
        <f t="shared" si="42"/>
        <v>93055.982248000015</v>
      </c>
      <c r="P169" s="20">
        <f t="shared" si="43"/>
        <v>13958.3973372</v>
      </c>
      <c r="Q169" s="29">
        <f t="shared" si="44"/>
        <v>279167.94674400002</v>
      </c>
      <c r="R169" s="20">
        <f t="shared" si="37"/>
        <v>465279.91124000004</v>
      </c>
      <c r="S169" s="20">
        <f t="shared" si="38"/>
        <v>465279.91124000004</v>
      </c>
      <c r="Z169" s="39"/>
      <c r="AA169" s="39"/>
    </row>
    <row r="170" spans="1:38" x14ac:dyDescent="0.2">
      <c r="A170" s="30">
        <v>34</v>
      </c>
      <c r="B170" s="9" t="s">
        <v>385</v>
      </c>
      <c r="C170" s="5" t="s">
        <v>386</v>
      </c>
      <c r="D170" s="17">
        <v>23.346394785000001</v>
      </c>
      <c r="E170" s="17">
        <v>3.0108228299999999</v>
      </c>
      <c r="F170" s="53">
        <v>547.44981673349173</v>
      </c>
      <c r="G170" s="16">
        <f t="shared" si="35"/>
        <v>26.357217615</v>
      </c>
      <c r="H170" s="16">
        <f t="shared" si="32"/>
        <v>54.744981673349173</v>
      </c>
      <c r="I170" s="17">
        <f t="shared" si="33"/>
        <v>263.57217615000002</v>
      </c>
      <c r="J170" s="7" t="str">
        <f t="shared" si="34"/>
        <v>Nei</v>
      </c>
      <c r="K170" s="45">
        <f t="shared" si="36"/>
        <v>1000</v>
      </c>
      <c r="L170" s="20">
        <f t="shared" si="39"/>
        <v>28992.939376500002</v>
      </c>
      <c r="M170" s="20">
        <f t="shared" si="40"/>
        <v>7907.1652844999999</v>
      </c>
      <c r="N170" s="20">
        <f t="shared" si="41"/>
        <v>7907.1652844999999</v>
      </c>
      <c r="O170" s="20">
        <f t="shared" si="42"/>
        <v>52714.435230000003</v>
      </c>
      <c r="P170" s="20">
        <f t="shared" si="43"/>
        <v>7907.1652844999999</v>
      </c>
      <c r="Q170" s="29">
        <f t="shared" si="44"/>
        <v>158143.30569000001</v>
      </c>
      <c r="R170" s="20">
        <f t="shared" si="37"/>
        <v>263572.17615000001</v>
      </c>
      <c r="S170" s="20">
        <f t="shared" si="38"/>
        <v>263572.17615000001</v>
      </c>
      <c r="Z170" s="39"/>
      <c r="AA170" s="39"/>
    </row>
    <row r="171" spans="1:38" x14ac:dyDescent="0.2">
      <c r="A171" s="30">
        <v>34</v>
      </c>
      <c r="B171" s="9" t="s">
        <v>387</v>
      </c>
      <c r="C171" s="5" t="s">
        <v>388</v>
      </c>
      <c r="D171" s="17">
        <v>24.445506978000001</v>
      </c>
      <c r="E171" s="17">
        <v>2.7638208259999999</v>
      </c>
      <c r="F171" s="53">
        <v>537.79867473088461</v>
      </c>
      <c r="G171" s="16">
        <f t="shared" si="35"/>
        <v>27.209327804000001</v>
      </c>
      <c r="H171" s="16">
        <f t="shared" si="32"/>
        <v>53.779867473088466</v>
      </c>
      <c r="I171" s="17">
        <f t="shared" si="33"/>
        <v>272.09327804000003</v>
      </c>
      <c r="J171" s="7" t="str">
        <f t="shared" si="34"/>
        <v>Nei</v>
      </c>
      <c r="K171" s="45">
        <f t="shared" si="36"/>
        <v>1000</v>
      </c>
      <c r="L171" s="20">
        <f t="shared" si="39"/>
        <v>29930.260584399999</v>
      </c>
      <c r="M171" s="20">
        <f t="shared" si="40"/>
        <v>8162.7983411999994</v>
      </c>
      <c r="N171" s="20">
        <f t="shared" si="41"/>
        <v>8162.7983411999994</v>
      </c>
      <c r="O171" s="20">
        <f t="shared" si="42"/>
        <v>54418.655608000001</v>
      </c>
      <c r="P171" s="20">
        <f t="shared" si="43"/>
        <v>8162.7983411999994</v>
      </c>
      <c r="Q171" s="29">
        <f t="shared" si="44"/>
        <v>163255.966824</v>
      </c>
      <c r="R171" s="20">
        <f t="shared" si="37"/>
        <v>272093.27804</v>
      </c>
      <c r="S171" s="20">
        <f t="shared" si="38"/>
        <v>272093.27804</v>
      </c>
      <c r="Z171" s="39"/>
      <c r="AA171" s="39"/>
    </row>
    <row r="172" spans="1:38" x14ac:dyDescent="0.2">
      <c r="A172" s="30">
        <v>34</v>
      </c>
      <c r="B172" s="9" t="s">
        <v>389</v>
      </c>
      <c r="C172" s="5" t="s">
        <v>390</v>
      </c>
      <c r="D172" s="17">
        <v>37.757070541000004</v>
      </c>
      <c r="E172" s="17">
        <v>4.1010099640000002</v>
      </c>
      <c r="F172" s="53">
        <v>607.15723854209205</v>
      </c>
      <c r="G172" s="16">
        <f t="shared" si="35"/>
        <v>41.858080505000004</v>
      </c>
      <c r="H172" s="16">
        <f t="shared" si="32"/>
        <v>60.715723854209209</v>
      </c>
      <c r="I172" s="17">
        <f t="shared" si="33"/>
        <v>418.58080505000004</v>
      </c>
      <c r="J172" s="7" t="str">
        <f t="shared" si="34"/>
        <v>Nei</v>
      </c>
      <c r="K172" s="45">
        <f t="shared" si="36"/>
        <v>1000</v>
      </c>
      <c r="L172" s="20">
        <f t="shared" si="39"/>
        <v>46043.888555500002</v>
      </c>
      <c r="M172" s="20">
        <f t="shared" si="40"/>
        <v>12557.424151499999</v>
      </c>
      <c r="N172" s="20">
        <f t="shared" si="41"/>
        <v>12557.424151499999</v>
      </c>
      <c r="O172" s="20">
        <f t="shared" si="42"/>
        <v>83716.161010000011</v>
      </c>
      <c r="P172" s="20">
        <f t="shared" si="43"/>
        <v>12557.424151499999</v>
      </c>
      <c r="Q172" s="29">
        <f t="shared" si="44"/>
        <v>251148.48303</v>
      </c>
      <c r="R172" s="20">
        <f t="shared" si="37"/>
        <v>418580.80505000002</v>
      </c>
      <c r="S172" s="20">
        <f t="shared" si="38"/>
        <v>418580.80505000002</v>
      </c>
      <c r="Z172" s="39"/>
      <c r="AA172" s="39"/>
    </row>
    <row r="173" spans="1:38" s="26" customFormat="1" ht="13.5" thickBot="1" x14ac:dyDescent="0.25">
      <c r="A173" s="30">
        <v>34</v>
      </c>
      <c r="B173" s="9" t="s">
        <v>391</v>
      </c>
      <c r="C173" s="5" t="s">
        <v>392</v>
      </c>
      <c r="D173" s="17">
        <v>45.497830023999995</v>
      </c>
      <c r="E173" s="17">
        <v>4.7537137209999996</v>
      </c>
      <c r="F173" s="53">
        <v>957.51753646793827</v>
      </c>
      <c r="G173" s="16">
        <f t="shared" si="35"/>
        <v>50.251543744999992</v>
      </c>
      <c r="H173" s="16">
        <f t="shared" si="32"/>
        <v>95.75175364679383</v>
      </c>
      <c r="I173" s="17">
        <f t="shared" si="33"/>
        <v>502.51543744999992</v>
      </c>
      <c r="J173" s="7" t="str">
        <f t="shared" si="34"/>
        <v>Nei</v>
      </c>
      <c r="K173" s="45">
        <f t="shared" si="36"/>
        <v>1000</v>
      </c>
      <c r="L173" s="20">
        <f t="shared" si="39"/>
        <v>55276.69811949999</v>
      </c>
      <c r="M173" s="20">
        <f t="shared" si="40"/>
        <v>15075.463123499996</v>
      </c>
      <c r="N173" s="20">
        <f t="shared" si="41"/>
        <v>15075.463123499996</v>
      </c>
      <c r="O173" s="20">
        <f t="shared" si="42"/>
        <v>100503.08748999999</v>
      </c>
      <c r="P173" s="20">
        <f t="shared" si="43"/>
        <v>15075.463123499996</v>
      </c>
      <c r="Q173" s="29">
        <f t="shared" si="44"/>
        <v>301509.26246999996</v>
      </c>
      <c r="R173" s="20">
        <f t="shared" si="37"/>
        <v>502515.43744999991</v>
      </c>
      <c r="S173" s="20">
        <f t="shared" si="38"/>
        <v>502515.43744999991</v>
      </c>
      <c r="T173"/>
      <c r="U173" s="39"/>
      <c r="V173" s="39"/>
      <c r="W173" s="40"/>
      <c r="X173"/>
      <c r="Y173"/>
      <c r="Z173" s="39"/>
      <c r="AA173" s="39"/>
      <c r="AB173"/>
      <c r="AC173"/>
      <c r="AD173"/>
      <c r="AE173"/>
      <c r="AF173"/>
      <c r="AG173"/>
      <c r="AH173"/>
      <c r="AI173"/>
      <c r="AJ173"/>
      <c r="AK173"/>
      <c r="AL173"/>
    </row>
    <row r="174" spans="1:38" x14ac:dyDescent="0.2">
      <c r="A174" s="30">
        <v>34</v>
      </c>
      <c r="B174" s="9" t="s">
        <v>393</v>
      </c>
      <c r="C174" s="5" t="s">
        <v>394</v>
      </c>
      <c r="D174" s="17">
        <v>38.539699538999997</v>
      </c>
      <c r="E174" s="17">
        <v>5.2347041229999993</v>
      </c>
      <c r="F174" s="53">
        <v>622.24403384746881</v>
      </c>
      <c r="G174" s="16">
        <f t="shared" si="35"/>
        <v>43.774403661999997</v>
      </c>
      <c r="H174" s="16">
        <f t="shared" si="32"/>
        <v>62.224403384746886</v>
      </c>
      <c r="I174" s="17">
        <f t="shared" si="33"/>
        <v>437.74403661999997</v>
      </c>
      <c r="J174" s="7" t="str">
        <f t="shared" si="34"/>
        <v>Nei</v>
      </c>
      <c r="K174" s="45">
        <f t="shared" si="36"/>
        <v>1000</v>
      </c>
      <c r="L174" s="20">
        <f t="shared" si="39"/>
        <v>48151.844028199994</v>
      </c>
      <c r="M174" s="20">
        <f t="shared" si="40"/>
        <v>13132.321098599999</v>
      </c>
      <c r="N174" s="20">
        <f t="shared" si="41"/>
        <v>13132.321098599999</v>
      </c>
      <c r="O174" s="20">
        <f t="shared" si="42"/>
        <v>87548.807323999994</v>
      </c>
      <c r="P174" s="20">
        <f t="shared" si="43"/>
        <v>13132.321098599999</v>
      </c>
      <c r="Q174" s="29">
        <f t="shared" si="44"/>
        <v>262646.42197199998</v>
      </c>
      <c r="R174" s="20">
        <f t="shared" si="37"/>
        <v>437744.03661999997</v>
      </c>
      <c r="S174" s="20">
        <f t="shared" si="38"/>
        <v>437744.03661999997</v>
      </c>
      <c r="Z174" s="39"/>
      <c r="AA174" s="39"/>
    </row>
    <row r="175" spans="1:38" x14ac:dyDescent="0.2">
      <c r="A175" s="30">
        <v>34</v>
      </c>
      <c r="B175" s="9" t="s">
        <v>395</v>
      </c>
      <c r="C175" s="5" t="s">
        <v>396</v>
      </c>
      <c r="D175" s="17">
        <v>38.283600874000001</v>
      </c>
      <c r="E175" s="17">
        <v>4.2213270569999999</v>
      </c>
      <c r="F175" s="53">
        <v>655.08318765051467</v>
      </c>
      <c r="G175" s="16">
        <f t="shared" si="35"/>
        <v>42.504927930999997</v>
      </c>
      <c r="H175" s="16">
        <f t="shared" si="32"/>
        <v>65.50831876505147</v>
      </c>
      <c r="I175" s="17">
        <f t="shared" si="33"/>
        <v>425.04927930999997</v>
      </c>
      <c r="J175" s="7" t="str">
        <f t="shared" si="34"/>
        <v>Nei</v>
      </c>
      <c r="K175" s="45">
        <f t="shared" si="36"/>
        <v>1000</v>
      </c>
      <c r="L175" s="20">
        <f t="shared" si="39"/>
        <v>46755.420724099997</v>
      </c>
      <c r="M175" s="20">
        <f t="shared" si="40"/>
        <v>12751.478379299999</v>
      </c>
      <c r="N175" s="20">
        <f t="shared" si="41"/>
        <v>12751.478379299999</v>
      </c>
      <c r="O175" s="20">
        <f t="shared" si="42"/>
        <v>85009.855861999997</v>
      </c>
      <c r="P175" s="20">
        <f t="shared" si="43"/>
        <v>12751.478379299999</v>
      </c>
      <c r="Q175" s="29">
        <f t="shared" si="44"/>
        <v>255029.56758599996</v>
      </c>
      <c r="R175" s="20">
        <f t="shared" si="37"/>
        <v>425049.27930999995</v>
      </c>
      <c r="S175" s="20">
        <f t="shared" si="38"/>
        <v>425049.27930999995</v>
      </c>
      <c r="Z175" s="39"/>
      <c r="AA175" s="39"/>
    </row>
    <row r="176" spans="1:38" x14ac:dyDescent="0.2">
      <c r="A176" s="30">
        <v>34</v>
      </c>
      <c r="B176" s="9" t="s">
        <v>397</v>
      </c>
      <c r="C176" s="5" t="s">
        <v>398</v>
      </c>
      <c r="D176" s="17">
        <v>50.065564156999997</v>
      </c>
      <c r="E176" s="17">
        <v>3.9698247100000001</v>
      </c>
      <c r="F176" s="53">
        <v>1002.7624452943046</v>
      </c>
      <c r="G176" s="16">
        <f t="shared" si="35"/>
        <v>54.035388866999995</v>
      </c>
      <c r="H176" s="16">
        <f t="shared" si="32"/>
        <v>100.27624452943047</v>
      </c>
      <c r="I176" s="17">
        <f t="shared" si="33"/>
        <v>540.35388866999995</v>
      </c>
      <c r="J176" s="7" t="str">
        <f t="shared" si="34"/>
        <v>Nei</v>
      </c>
      <c r="K176" s="45">
        <f t="shared" si="36"/>
        <v>1000</v>
      </c>
      <c r="L176" s="20">
        <f t="shared" si="39"/>
        <v>59438.927753699987</v>
      </c>
      <c r="M176" s="20">
        <f t="shared" si="40"/>
        <v>16210.616660099997</v>
      </c>
      <c r="N176" s="20">
        <f t="shared" si="41"/>
        <v>16210.616660099997</v>
      </c>
      <c r="O176" s="20">
        <f t="shared" si="42"/>
        <v>108070.77773399999</v>
      </c>
      <c r="P176" s="20">
        <f t="shared" si="43"/>
        <v>16210.616660099997</v>
      </c>
      <c r="Q176" s="29">
        <f t="shared" si="44"/>
        <v>324212.33320199995</v>
      </c>
      <c r="R176" s="20">
        <f t="shared" si="37"/>
        <v>540353.8886699999</v>
      </c>
      <c r="S176" s="20">
        <f t="shared" si="38"/>
        <v>540353.8886699999</v>
      </c>
      <c r="Z176" s="39"/>
      <c r="AA176" s="39"/>
    </row>
    <row r="177" spans="1:27" x14ac:dyDescent="0.2">
      <c r="A177" s="30">
        <v>34</v>
      </c>
      <c r="B177" s="9" t="s">
        <v>399</v>
      </c>
      <c r="C177" s="5" t="s">
        <v>400</v>
      </c>
      <c r="D177" s="17">
        <v>34.856835326999999</v>
      </c>
      <c r="E177" s="17">
        <v>7.0078702709999998</v>
      </c>
      <c r="F177" s="53">
        <v>598.15813798344175</v>
      </c>
      <c r="G177" s="16">
        <f t="shared" si="35"/>
        <v>41.864705598</v>
      </c>
      <c r="H177" s="16">
        <f t="shared" si="32"/>
        <v>59.81581379834418</v>
      </c>
      <c r="I177" s="17">
        <f t="shared" si="33"/>
        <v>418.64705598</v>
      </c>
      <c r="J177" s="7" t="str">
        <f t="shared" si="34"/>
        <v>Nei</v>
      </c>
      <c r="K177" s="45">
        <f t="shared" si="36"/>
        <v>1000</v>
      </c>
      <c r="L177" s="20">
        <f t="shared" si="39"/>
        <v>46051.176157800001</v>
      </c>
      <c r="M177" s="20">
        <f t="shared" si="40"/>
        <v>12559.4116794</v>
      </c>
      <c r="N177" s="20">
        <f t="shared" si="41"/>
        <v>12559.4116794</v>
      </c>
      <c r="O177" s="20">
        <f t="shared" si="42"/>
        <v>83729.411196000001</v>
      </c>
      <c r="P177" s="20">
        <f t="shared" si="43"/>
        <v>12559.4116794</v>
      </c>
      <c r="Q177" s="29">
        <f t="shared" si="44"/>
        <v>251188.233588</v>
      </c>
      <c r="R177" s="20">
        <f t="shared" si="37"/>
        <v>418647.05598</v>
      </c>
      <c r="S177" s="20">
        <f t="shared" si="38"/>
        <v>418647.05598</v>
      </c>
      <c r="Z177" s="39"/>
      <c r="AA177" s="39"/>
    </row>
    <row r="178" spans="1:27" x14ac:dyDescent="0.2">
      <c r="A178" s="30">
        <v>34</v>
      </c>
      <c r="B178" s="9" t="s">
        <v>401</v>
      </c>
      <c r="C178" s="5" t="s">
        <v>402</v>
      </c>
      <c r="D178" s="17">
        <v>68.65160731200001</v>
      </c>
      <c r="E178" s="17">
        <v>7.3121363729999995</v>
      </c>
      <c r="F178" s="53">
        <v>1104.264614658164</v>
      </c>
      <c r="G178" s="16">
        <f t="shared" si="35"/>
        <v>75.963743685000011</v>
      </c>
      <c r="H178" s="16">
        <f t="shared" si="32"/>
        <v>110.4264614658164</v>
      </c>
      <c r="I178" s="17">
        <f t="shared" si="33"/>
        <v>759.63743685000009</v>
      </c>
      <c r="J178" s="7" t="str">
        <f t="shared" si="34"/>
        <v>Nei</v>
      </c>
      <c r="K178" s="45">
        <f t="shared" si="36"/>
        <v>1000</v>
      </c>
      <c r="L178" s="20">
        <f t="shared" si="39"/>
        <v>83560.118053500002</v>
      </c>
      <c r="M178" s="20">
        <f t="shared" si="40"/>
        <v>22789.123105500003</v>
      </c>
      <c r="N178" s="20">
        <f t="shared" si="41"/>
        <v>22789.123105500003</v>
      </c>
      <c r="O178" s="20">
        <f t="shared" si="42"/>
        <v>151927.48737000002</v>
      </c>
      <c r="P178" s="20">
        <f t="shared" si="43"/>
        <v>22789.123105500003</v>
      </c>
      <c r="Q178" s="29">
        <f t="shared" si="44"/>
        <v>455782.46211000002</v>
      </c>
      <c r="R178" s="20">
        <f t="shared" si="37"/>
        <v>759637.43685000006</v>
      </c>
      <c r="S178" s="20">
        <f t="shared" si="38"/>
        <v>759637.43685000006</v>
      </c>
      <c r="Z178" s="39"/>
      <c r="AA178" s="39"/>
    </row>
    <row r="179" spans="1:27" x14ac:dyDescent="0.2">
      <c r="A179" s="30">
        <v>34</v>
      </c>
      <c r="B179" s="9" t="s">
        <v>403</v>
      </c>
      <c r="C179" s="5" t="s">
        <v>404</v>
      </c>
      <c r="D179" s="17">
        <v>116.043752588</v>
      </c>
      <c r="E179" s="17">
        <v>15.226649638</v>
      </c>
      <c r="F179" s="53">
        <v>512.41992984770025</v>
      </c>
      <c r="G179" s="16">
        <f t="shared" si="35"/>
        <v>131.27040222600002</v>
      </c>
      <c r="H179" s="16">
        <f t="shared" si="32"/>
        <v>51.241992984770029</v>
      </c>
      <c r="I179" s="17">
        <f t="shared" si="33"/>
        <v>512.41992984770025</v>
      </c>
      <c r="J179" s="7" t="str">
        <f t="shared" si="34"/>
        <v>JA</v>
      </c>
      <c r="K179" s="45">
        <f t="shared" si="36"/>
        <v>1000</v>
      </c>
      <c r="L179" s="20">
        <f t="shared" si="39"/>
        <v>56366.192283247023</v>
      </c>
      <c r="M179" s="20">
        <f t="shared" si="40"/>
        <v>15372.597895431007</v>
      </c>
      <c r="N179" s="20">
        <f t="shared" si="41"/>
        <v>15372.597895431007</v>
      </c>
      <c r="O179" s="20">
        <f t="shared" si="42"/>
        <v>102483.98596954005</v>
      </c>
      <c r="P179" s="20">
        <f t="shared" si="43"/>
        <v>15372.597895431007</v>
      </c>
      <c r="Q179" s="29">
        <f t="shared" si="44"/>
        <v>307451.95790862013</v>
      </c>
      <c r="R179" s="20">
        <f t="shared" si="37"/>
        <v>512419.92984770023</v>
      </c>
      <c r="S179" s="20">
        <f t="shared" si="38"/>
        <v>512419.92984770023</v>
      </c>
      <c r="Z179" s="39"/>
      <c r="AA179" s="39"/>
    </row>
    <row r="180" spans="1:27" x14ac:dyDescent="0.2">
      <c r="A180" s="30">
        <v>34</v>
      </c>
      <c r="B180" s="9" t="s">
        <v>405</v>
      </c>
      <c r="C180" s="5" t="s">
        <v>406</v>
      </c>
      <c r="D180" s="17">
        <v>57.620446371</v>
      </c>
      <c r="E180" s="17">
        <v>11.100695248999999</v>
      </c>
      <c r="F180" s="53">
        <v>249.51511363805193</v>
      </c>
      <c r="G180" s="16">
        <f t="shared" si="35"/>
        <v>68.721141619999997</v>
      </c>
      <c r="H180" s="16">
        <f t="shared" si="32"/>
        <v>24.951511363805196</v>
      </c>
      <c r="I180" s="17">
        <f t="shared" si="33"/>
        <v>249.51511363805193</v>
      </c>
      <c r="J180" s="7" t="str">
        <f t="shared" si="34"/>
        <v>JA</v>
      </c>
      <c r="K180" s="45">
        <f t="shared" si="36"/>
        <v>1000</v>
      </c>
      <c r="L180" s="20">
        <f t="shared" si="39"/>
        <v>27446.662500185714</v>
      </c>
      <c r="M180" s="20">
        <f t="shared" si="40"/>
        <v>7485.453409141558</v>
      </c>
      <c r="N180" s="20">
        <f t="shared" si="41"/>
        <v>7485.453409141558</v>
      </c>
      <c r="O180" s="20">
        <f t="shared" si="42"/>
        <v>49903.022727610391</v>
      </c>
      <c r="P180" s="20">
        <f t="shared" si="43"/>
        <v>7485.453409141558</v>
      </c>
      <c r="Q180" s="29">
        <f t="shared" si="44"/>
        <v>149709.06818283116</v>
      </c>
      <c r="R180" s="20">
        <f t="shared" si="37"/>
        <v>249515.11363805193</v>
      </c>
      <c r="S180" s="20">
        <f t="shared" si="38"/>
        <v>249515.11363805193</v>
      </c>
      <c r="Z180" s="39"/>
      <c r="AA180" s="39"/>
    </row>
    <row r="181" spans="1:27" x14ac:dyDescent="0.2">
      <c r="A181" s="30">
        <v>34</v>
      </c>
      <c r="B181" s="9" t="s">
        <v>407</v>
      </c>
      <c r="C181" s="5" t="s">
        <v>408</v>
      </c>
      <c r="D181" s="17">
        <v>80.030184245000001</v>
      </c>
      <c r="E181" s="17">
        <v>12.83573026</v>
      </c>
      <c r="F181" s="53">
        <v>688.03805825949814</v>
      </c>
      <c r="G181" s="16">
        <f t="shared" si="35"/>
        <v>92.865914505000006</v>
      </c>
      <c r="H181" s="16">
        <f t="shared" si="32"/>
        <v>68.803805825949823</v>
      </c>
      <c r="I181" s="17">
        <f t="shared" si="33"/>
        <v>688.03805825949814</v>
      </c>
      <c r="J181" s="7" t="str">
        <f t="shared" si="34"/>
        <v>JA</v>
      </c>
      <c r="K181" s="45">
        <f t="shared" si="36"/>
        <v>1000</v>
      </c>
      <c r="L181" s="20">
        <f t="shared" si="39"/>
        <v>75684.186408544789</v>
      </c>
      <c r="M181" s="20">
        <f t="shared" si="40"/>
        <v>20641.141747784943</v>
      </c>
      <c r="N181" s="20">
        <f t="shared" si="41"/>
        <v>20641.141747784943</v>
      </c>
      <c r="O181" s="20">
        <f t="shared" si="42"/>
        <v>137607.61165189961</v>
      </c>
      <c r="P181" s="20">
        <f t="shared" si="43"/>
        <v>20641.141747784943</v>
      </c>
      <c r="Q181" s="29">
        <f t="shared" si="44"/>
        <v>412822.83495569887</v>
      </c>
      <c r="R181" s="20">
        <f t="shared" si="37"/>
        <v>688038.0582594981</v>
      </c>
      <c r="S181" s="20">
        <f t="shared" si="38"/>
        <v>688038.0582594981</v>
      </c>
      <c r="Z181" s="39"/>
      <c r="AA181" s="39"/>
    </row>
    <row r="182" spans="1:27" x14ac:dyDescent="0.2">
      <c r="A182" s="30">
        <v>34</v>
      </c>
      <c r="B182" s="9" t="s">
        <v>409</v>
      </c>
      <c r="C182" s="5" t="s">
        <v>410</v>
      </c>
      <c r="D182" s="17">
        <v>28.679532991000002</v>
      </c>
      <c r="E182" s="17">
        <v>6.234319095</v>
      </c>
      <c r="F182" s="53">
        <v>685.53847234413763</v>
      </c>
      <c r="G182" s="16">
        <f t="shared" si="35"/>
        <v>34.913852086000006</v>
      </c>
      <c r="H182" s="16">
        <f t="shared" si="32"/>
        <v>68.553847234413766</v>
      </c>
      <c r="I182" s="17">
        <f t="shared" si="33"/>
        <v>349.13852086000009</v>
      </c>
      <c r="J182" s="7" t="str">
        <f t="shared" si="34"/>
        <v>Nei</v>
      </c>
      <c r="K182" s="45">
        <f t="shared" si="36"/>
        <v>1000</v>
      </c>
      <c r="L182" s="20">
        <f t="shared" si="39"/>
        <v>38405.237294600011</v>
      </c>
      <c r="M182" s="20">
        <f t="shared" si="40"/>
        <v>10474.155625800004</v>
      </c>
      <c r="N182" s="20">
        <f t="shared" si="41"/>
        <v>10474.155625800004</v>
      </c>
      <c r="O182" s="20">
        <f t="shared" si="42"/>
        <v>69827.704172000027</v>
      </c>
      <c r="P182" s="20">
        <f t="shared" si="43"/>
        <v>10474.155625800004</v>
      </c>
      <c r="Q182" s="29">
        <f t="shared" si="44"/>
        <v>209483.11251600005</v>
      </c>
      <c r="R182" s="20">
        <f t="shared" si="37"/>
        <v>349138.52086000011</v>
      </c>
      <c r="S182" s="20">
        <f t="shared" si="38"/>
        <v>349138.52086000011</v>
      </c>
      <c r="Z182" s="39"/>
      <c r="AA182" s="39"/>
    </row>
    <row r="183" spans="1:27" x14ac:dyDescent="0.2">
      <c r="A183" s="30">
        <v>34</v>
      </c>
      <c r="B183" s="9" t="s">
        <v>411</v>
      </c>
      <c r="C183" s="5" t="s">
        <v>412</v>
      </c>
      <c r="D183" s="17">
        <v>45.662831857</v>
      </c>
      <c r="E183" s="17">
        <v>7.7691200269999996</v>
      </c>
      <c r="F183" s="53">
        <v>955.32093622701336</v>
      </c>
      <c r="G183" s="16">
        <f t="shared" si="35"/>
        <v>53.431951884</v>
      </c>
      <c r="H183" s="16">
        <f t="shared" si="32"/>
        <v>95.532093622701339</v>
      </c>
      <c r="I183" s="17">
        <f t="shared" si="33"/>
        <v>534.31951884</v>
      </c>
      <c r="J183" s="7" t="str">
        <f t="shared" si="34"/>
        <v>Nei</v>
      </c>
      <c r="K183" s="45">
        <f t="shared" si="36"/>
        <v>1000</v>
      </c>
      <c r="L183" s="20">
        <f t="shared" si="39"/>
        <v>58775.147072400003</v>
      </c>
      <c r="M183" s="20">
        <f t="shared" si="40"/>
        <v>16029.585565200001</v>
      </c>
      <c r="N183" s="20">
        <f t="shared" si="41"/>
        <v>16029.585565200001</v>
      </c>
      <c r="O183" s="20">
        <f t="shared" si="42"/>
        <v>106863.90376800002</v>
      </c>
      <c r="P183" s="20">
        <f t="shared" si="43"/>
        <v>16029.585565200001</v>
      </c>
      <c r="Q183" s="29">
        <f t="shared" si="44"/>
        <v>320591.711304</v>
      </c>
      <c r="R183" s="20">
        <f t="shared" si="37"/>
        <v>534319.51884000003</v>
      </c>
      <c r="S183" s="20">
        <f t="shared" si="38"/>
        <v>534319.51884000003</v>
      </c>
      <c r="Z183" s="39"/>
      <c r="AA183" s="39"/>
    </row>
    <row r="184" spans="1:27" x14ac:dyDescent="0.2">
      <c r="A184" s="30">
        <v>34</v>
      </c>
      <c r="B184" s="9" t="s">
        <v>413</v>
      </c>
      <c r="C184" s="5" t="s">
        <v>414</v>
      </c>
      <c r="D184" s="17">
        <v>26.855136774000002</v>
      </c>
      <c r="E184" s="17">
        <v>6.0704995650000004</v>
      </c>
      <c r="F184" s="53">
        <v>1082.8563352517772</v>
      </c>
      <c r="G184" s="16">
        <f t="shared" si="35"/>
        <v>32.925636339</v>
      </c>
      <c r="H184" s="16">
        <f t="shared" si="32"/>
        <v>108.28563352517773</v>
      </c>
      <c r="I184" s="17">
        <f t="shared" si="33"/>
        <v>329.25636338999999</v>
      </c>
      <c r="J184" s="7" t="str">
        <f t="shared" si="34"/>
        <v>Nei</v>
      </c>
      <c r="K184" s="45">
        <f t="shared" si="36"/>
        <v>1000</v>
      </c>
      <c r="L184" s="20">
        <f t="shared" si="39"/>
        <v>36218.199972900002</v>
      </c>
      <c r="M184" s="20">
        <f t="shared" si="40"/>
        <v>9877.6909016999998</v>
      </c>
      <c r="N184" s="20">
        <f t="shared" si="41"/>
        <v>9877.6909016999998</v>
      </c>
      <c r="O184" s="20">
        <f t="shared" si="42"/>
        <v>65851.272678000008</v>
      </c>
      <c r="P184" s="20">
        <f t="shared" si="43"/>
        <v>9877.6909016999998</v>
      </c>
      <c r="Q184" s="29">
        <f t="shared" si="44"/>
        <v>197553.818034</v>
      </c>
      <c r="R184" s="20">
        <f t="shared" si="37"/>
        <v>329256.36339000001</v>
      </c>
      <c r="S184" s="20">
        <f t="shared" si="38"/>
        <v>329256.36339000001</v>
      </c>
      <c r="Z184" s="39"/>
      <c r="AA184" s="39"/>
    </row>
    <row r="185" spans="1:27" x14ac:dyDescent="0.2">
      <c r="A185" s="30">
        <v>34</v>
      </c>
      <c r="B185" s="9" t="s">
        <v>415</v>
      </c>
      <c r="C185" s="5" t="s">
        <v>1</v>
      </c>
      <c r="D185" s="17">
        <v>19.460562868</v>
      </c>
      <c r="E185" s="17">
        <v>3.0802871249999999</v>
      </c>
      <c r="F185" s="53">
        <v>451.64412592482773</v>
      </c>
      <c r="G185" s="16">
        <f t="shared" si="35"/>
        <v>22.540849993000002</v>
      </c>
      <c r="H185" s="16">
        <f t="shared" si="32"/>
        <v>45.164412592482776</v>
      </c>
      <c r="I185" s="17">
        <f t="shared" si="33"/>
        <v>225.40849993</v>
      </c>
      <c r="J185" s="7" t="str">
        <f t="shared" si="34"/>
        <v>Nei</v>
      </c>
      <c r="K185" s="45">
        <f t="shared" si="36"/>
        <v>1000</v>
      </c>
      <c r="L185" s="20">
        <f t="shared" si="39"/>
        <v>24794.934992300001</v>
      </c>
      <c r="M185" s="20">
        <f t="shared" si="40"/>
        <v>6762.2549978999996</v>
      </c>
      <c r="N185" s="20">
        <f t="shared" si="41"/>
        <v>6762.2549978999996</v>
      </c>
      <c r="O185" s="20">
        <f t="shared" si="42"/>
        <v>45081.699986</v>
      </c>
      <c r="P185" s="20">
        <f t="shared" si="43"/>
        <v>6762.2549978999996</v>
      </c>
      <c r="Q185" s="29">
        <f t="shared" si="44"/>
        <v>135245.09995799998</v>
      </c>
      <c r="R185" s="20">
        <f t="shared" si="37"/>
        <v>225408.49992999999</v>
      </c>
      <c r="S185" s="20">
        <f t="shared" si="38"/>
        <v>225408.49992999999</v>
      </c>
      <c r="Z185" s="39"/>
      <c r="AA185" s="39"/>
    </row>
    <row r="186" spans="1:27" x14ac:dyDescent="0.2">
      <c r="A186" s="30">
        <v>34</v>
      </c>
      <c r="B186" s="9" t="s">
        <v>416</v>
      </c>
      <c r="C186" s="5" t="s">
        <v>417</v>
      </c>
      <c r="D186" s="17">
        <v>40.292921337999999</v>
      </c>
      <c r="E186" s="17">
        <v>9.058361038000001</v>
      </c>
      <c r="F186" s="53">
        <v>906.47731678897071</v>
      </c>
      <c r="G186" s="16">
        <f t="shared" si="35"/>
        <v>49.351282376</v>
      </c>
      <c r="H186" s="16">
        <f t="shared" si="32"/>
        <v>90.647731678897074</v>
      </c>
      <c r="I186" s="17">
        <f t="shared" si="33"/>
        <v>493.51282376</v>
      </c>
      <c r="J186" s="7" t="str">
        <f t="shared" si="34"/>
        <v>Nei</v>
      </c>
      <c r="K186" s="45">
        <f t="shared" si="36"/>
        <v>1000</v>
      </c>
      <c r="L186" s="20">
        <f t="shared" si="39"/>
        <v>54286.410613599997</v>
      </c>
      <c r="M186" s="20">
        <f t="shared" si="40"/>
        <v>14805.3847128</v>
      </c>
      <c r="N186" s="20">
        <f t="shared" si="41"/>
        <v>14805.3847128</v>
      </c>
      <c r="O186" s="20">
        <f t="shared" si="42"/>
        <v>98702.564752000006</v>
      </c>
      <c r="P186" s="20">
        <f t="shared" si="43"/>
        <v>14805.3847128</v>
      </c>
      <c r="Q186" s="29">
        <f t="shared" si="44"/>
        <v>296107.69425599999</v>
      </c>
      <c r="R186" s="20">
        <f t="shared" si="37"/>
        <v>493512.82376</v>
      </c>
      <c r="S186" s="20">
        <f t="shared" si="38"/>
        <v>493512.82376</v>
      </c>
      <c r="Z186" s="39"/>
      <c r="AA186" s="39"/>
    </row>
    <row r="187" spans="1:27" x14ac:dyDescent="0.2">
      <c r="A187" s="30">
        <v>34</v>
      </c>
      <c r="B187" s="9" t="s">
        <v>418</v>
      </c>
      <c r="C187" s="5" t="s">
        <v>419</v>
      </c>
      <c r="D187" s="17">
        <v>31.500047782000003</v>
      </c>
      <c r="E187" s="17">
        <v>5.2056401469999996</v>
      </c>
      <c r="F187" s="53">
        <v>444.84394220236902</v>
      </c>
      <c r="G187" s="16">
        <f t="shared" si="35"/>
        <v>36.705687929</v>
      </c>
      <c r="H187" s="16">
        <f t="shared" si="32"/>
        <v>44.484394220236908</v>
      </c>
      <c r="I187" s="17">
        <f t="shared" si="33"/>
        <v>367.05687928999998</v>
      </c>
      <c r="J187" s="7" t="str">
        <f t="shared" si="34"/>
        <v>Nei</v>
      </c>
      <c r="K187" s="45">
        <f t="shared" si="36"/>
        <v>1000</v>
      </c>
      <c r="L187" s="20">
        <f t="shared" si="39"/>
        <v>40376.256721900005</v>
      </c>
      <c r="M187" s="20">
        <f t="shared" si="40"/>
        <v>11011.706378700001</v>
      </c>
      <c r="N187" s="20">
        <f t="shared" si="41"/>
        <v>11011.706378700001</v>
      </c>
      <c r="O187" s="20">
        <f t="shared" si="42"/>
        <v>73411.375857999999</v>
      </c>
      <c r="P187" s="20">
        <f t="shared" si="43"/>
        <v>11011.706378700001</v>
      </c>
      <c r="Q187" s="29">
        <f t="shared" si="44"/>
        <v>220234.12757400001</v>
      </c>
      <c r="R187" s="20">
        <f t="shared" si="37"/>
        <v>367056.87929000001</v>
      </c>
      <c r="S187" s="20">
        <f t="shared" si="38"/>
        <v>367056.87929000001</v>
      </c>
      <c r="Z187" s="39"/>
      <c r="AA187" s="39"/>
    </row>
    <row r="188" spans="1:27" x14ac:dyDescent="0.2">
      <c r="A188" s="30">
        <v>34</v>
      </c>
      <c r="B188" s="9" t="s">
        <v>420</v>
      </c>
      <c r="C188" s="5" t="s">
        <v>421</v>
      </c>
      <c r="D188" s="17">
        <v>29.39581257</v>
      </c>
      <c r="E188" s="17">
        <v>6.3586264950000002</v>
      </c>
      <c r="F188" s="53">
        <v>632.91364635517357</v>
      </c>
      <c r="G188" s="16">
        <f t="shared" si="35"/>
        <v>35.754439065</v>
      </c>
      <c r="H188" s="16">
        <f t="shared" si="32"/>
        <v>63.291364635517361</v>
      </c>
      <c r="I188" s="17">
        <f t="shared" si="33"/>
        <v>357.54439064999997</v>
      </c>
      <c r="J188" s="7" t="str">
        <f t="shared" si="34"/>
        <v>Nei</v>
      </c>
      <c r="K188" s="45">
        <f t="shared" si="36"/>
        <v>1000</v>
      </c>
      <c r="L188" s="20">
        <f t="shared" si="39"/>
        <v>39329.882971499996</v>
      </c>
      <c r="M188" s="20">
        <f t="shared" si="40"/>
        <v>10726.331719499998</v>
      </c>
      <c r="N188" s="20">
        <f t="shared" si="41"/>
        <v>10726.331719499998</v>
      </c>
      <c r="O188" s="20">
        <f t="shared" si="42"/>
        <v>71508.878129999997</v>
      </c>
      <c r="P188" s="20">
        <f t="shared" si="43"/>
        <v>10726.331719499998</v>
      </c>
      <c r="Q188" s="29">
        <f t="shared" si="44"/>
        <v>214526.63438999996</v>
      </c>
      <c r="R188" s="20">
        <f t="shared" si="37"/>
        <v>357544.39064999996</v>
      </c>
      <c r="S188" s="20">
        <f t="shared" si="38"/>
        <v>357544.39064999996</v>
      </c>
      <c r="Z188" s="39"/>
      <c r="AA188" s="39"/>
    </row>
    <row r="189" spans="1:27" ht="13.5" thickBot="1" x14ac:dyDescent="0.25">
      <c r="A189" s="57">
        <v>34</v>
      </c>
      <c r="B189" s="22" t="s">
        <v>422</v>
      </c>
      <c r="C189" s="23" t="s">
        <v>423</v>
      </c>
      <c r="D189" s="25">
        <v>19.390400126999999</v>
      </c>
      <c r="E189" s="25">
        <v>2.7395659599999997</v>
      </c>
      <c r="F189" s="56">
        <v>831.76614824200954</v>
      </c>
      <c r="G189" s="24">
        <f t="shared" si="35"/>
        <v>22.129966087</v>
      </c>
      <c r="H189" s="24">
        <f t="shared" ref="H189:H252" si="45">F189*0.1</f>
        <v>83.176614824200954</v>
      </c>
      <c r="I189" s="25">
        <f t="shared" ref="I189:I252" si="46">IF(G189&gt;=H189,F189,G189*10)</f>
        <v>221.29966087</v>
      </c>
      <c r="J189" s="14" t="str">
        <f t="shared" ref="J189:J252" si="47">IF(G189&gt;=H189,"JA","Nei")</f>
        <v>Nei</v>
      </c>
      <c r="K189" s="45">
        <f t="shared" si="36"/>
        <v>1000</v>
      </c>
      <c r="L189" s="20">
        <f t="shared" si="39"/>
        <v>24342.9626957</v>
      </c>
      <c r="M189" s="20">
        <f t="shared" si="40"/>
        <v>6638.9898260999998</v>
      </c>
      <c r="N189" s="20">
        <f t="shared" si="41"/>
        <v>6638.9898260999998</v>
      </c>
      <c r="O189" s="20">
        <f t="shared" si="42"/>
        <v>44259.932174000001</v>
      </c>
      <c r="P189" s="20">
        <f t="shared" si="43"/>
        <v>6638.9898260999998</v>
      </c>
      <c r="Q189" s="29">
        <f t="shared" si="44"/>
        <v>132779.79652199999</v>
      </c>
      <c r="R189" s="20">
        <f t="shared" si="37"/>
        <v>221299.66086999999</v>
      </c>
      <c r="S189" s="20">
        <f t="shared" si="38"/>
        <v>221299.66086999999</v>
      </c>
      <c r="Z189" s="39"/>
      <c r="AA189" s="39"/>
    </row>
    <row r="190" spans="1:27" x14ac:dyDescent="0.2">
      <c r="A190" s="30">
        <v>38</v>
      </c>
      <c r="B190" s="13" t="s">
        <v>424</v>
      </c>
      <c r="C190" s="6" t="s">
        <v>102</v>
      </c>
      <c r="D190" s="19">
        <v>20.900923339999999</v>
      </c>
      <c r="E190" s="19">
        <v>10.708601182000001</v>
      </c>
      <c r="F190" s="55">
        <v>70.957742492410915</v>
      </c>
      <c r="G190" s="18">
        <f t="shared" ref="G190:G253" si="48">(D190+E190)</f>
        <v>31.609524522000001</v>
      </c>
      <c r="H190" s="18">
        <f t="shared" si="45"/>
        <v>7.0957742492410922</v>
      </c>
      <c r="I190" s="19">
        <f t="shared" si="46"/>
        <v>70.957742492410915</v>
      </c>
      <c r="J190" s="8" t="str">
        <f t="shared" si="47"/>
        <v>JA</v>
      </c>
      <c r="K190" s="45">
        <f t="shared" si="36"/>
        <v>1240</v>
      </c>
      <c r="L190" s="20">
        <f t="shared" si="39"/>
        <v>9678.6360759648487</v>
      </c>
      <c r="M190" s="20">
        <f t="shared" si="40"/>
        <v>2639.628020717686</v>
      </c>
      <c r="N190" s="20">
        <f t="shared" si="41"/>
        <v>2639.628020717686</v>
      </c>
      <c r="O190" s="20">
        <f t="shared" si="42"/>
        <v>17597.520138117907</v>
      </c>
      <c r="P190" s="20">
        <f t="shared" si="43"/>
        <v>2639.628020717686</v>
      </c>
      <c r="Q190" s="29">
        <f t="shared" si="44"/>
        <v>52792.56041435372</v>
      </c>
      <c r="R190" s="20">
        <f t="shared" si="37"/>
        <v>87987.600690589534</v>
      </c>
      <c r="S190" s="20">
        <f t="shared" si="38"/>
        <v>87987.600690589534</v>
      </c>
      <c r="Z190" s="39"/>
      <c r="AA190" s="39"/>
    </row>
    <row r="191" spans="1:27" x14ac:dyDescent="0.2">
      <c r="A191" s="30">
        <v>38</v>
      </c>
      <c r="B191" s="9" t="s">
        <v>425</v>
      </c>
      <c r="C191" s="5" t="s">
        <v>426</v>
      </c>
      <c r="D191" s="17">
        <v>67.434104926000003</v>
      </c>
      <c r="E191" s="17">
        <v>14.471030448</v>
      </c>
      <c r="F191" s="53">
        <v>432.36009383653385</v>
      </c>
      <c r="G191" s="16">
        <f t="shared" si="48"/>
        <v>81.905135373999997</v>
      </c>
      <c r="H191" s="16">
        <f t="shared" si="45"/>
        <v>43.236009383653389</v>
      </c>
      <c r="I191" s="17">
        <f t="shared" si="46"/>
        <v>432.36009383653385</v>
      </c>
      <c r="J191" s="7" t="str">
        <f t="shared" si="47"/>
        <v>JA</v>
      </c>
      <c r="K191" s="45">
        <f t="shared" si="36"/>
        <v>1000</v>
      </c>
      <c r="L191" s="20">
        <f t="shared" si="39"/>
        <v>47559.610322018721</v>
      </c>
      <c r="M191" s="20">
        <f t="shared" si="40"/>
        <v>12970.802815096014</v>
      </c>
      <c r="N191" s="20">
        <f t="shared" si="41"/>
        <v>12970.802815096014</v>
      </c>
      <c r="O191" s="20">
        <f t="shared" si="42"/>
        <v>86472.01876730677</v>
      </c>
      <c r="P191" s="20">
        <f t="shared" si="43"/>
        <v>12970.802815096014</v>
      </c>
      <c r="Q191" s="29">
        <f t="shared" si="44"/>
        <v>259416.0563019203</v>
      </c>
      <c r="R191" s="20">
        <f t="shared" si="37"/>
        <v>432360.09383653384</v>
      </c>
      <c r="S191" s="20">
        <f t="shared" si="38"/>
        <v>432360.09383653384</v>
      </c>
      <c r="Z191" s="39"/>
      <c r="AA191" s="39"/>
    </row>
    <row r="192" spans="1:27" x14ac:dyDescent="0.2">
      <c r="A192" s="30">
        <v>38</v>
      </c>
      <c r="B192" s="9" t="s">
        <v>427</v>
      </c>
      <c r="C192" s="5" t="s">
        <v>428</v>
      </c>
      <c r="D192" s="17">
        <v>119.19110519</v>
      </c>
      <c r="E192" s="17">
        <v>27.108558962</v>
      </c>
      <c r="F192" s="53">
        <v>329.26452621110218</v>
      </c>
      <c r="G192" s="16">
        <f t="shared" si="48"/>
        <v>146.29966415199999</v>
      </c>
      <c r="H192" s="16">
        <f t="shared" si="45"/>
        <v>32.926452621110222</v>
      </c>
      <c r="I192" s="17">
        <f t="shared" si="46"/>
        <v>329.26452621110218</v>
      </c>
      <c r="J192" s="7" t="str">
        <f t="shared" si="47"/>
        <v>JA</v>
      </c>
      <c r="K192" s="45">
        <f t="shared" si="36"/>
        <v>1000</v>
      </c>
      <c r="L192" s="20">
        <f t="shared" si="39"/>
        <v>36219.097883221242</v>
      </c>
      <c r="M192" s="20">
        <f t="shared" si="40"/>
        <v>9877.9357863330661</v>
      </c>
      <c r="N192" s="20">
        <f t="shared" si="41"/>
        <v>9877.9357863330661</v>
      </c>
      <c r="O192" s="20">
        <f t="shared" si="42"/>
        <v>65852.90524222044</v>
      </c>
      <c r="P192" s="20">
        <f t="shared" si="43"/>
        <v>9877.9357863330661</v>
      </c>
      <c r="Q192" s="29">
        <f t="shared" si="44"/>
        <v>197558.71572666132</v>
      </c>
      <c r="R192" s="20">
        <f t="shared" si="37"/>
        <v>329264.5262111022</v>
      </c>
      <c r="S192" s="20">
        <f t="shared" si="38"/>
        <v>329264.5262111022</v>
      </c>
      <c r="Z192" s="39"/>
      <c r="AA192" s="39"/>
    </row>
    <row r="193" spans="1:38" x14ac:dyDescent="0.2">
      <c r="A193" s="30">
        <v>38</v>
      </c>
      <c r="B193" s="9" t="s">
        <v>429</v>
      </c>
      <c r="C193" s="5" t="s">
        <v>430</v>
      </c>
      <c r="D193" s="17">
        <v>103.429017528</v>
      </c>
      <c r="E193" s="17">
        <v>30.194306225000002</v>
      </c>
      <c r="F193" s="53">
        <v>422.26087011419804</v>
      </c>
      <c r="G193" s="16">
        <f t="shared" si="48"/>
        <v>133.62332375299999</v>
      </c>
      <c r="H193" s="16">
        <f t="shared" si="45"/>
        <v>42.226087011419807</v>
      </c>
      <c r="I193" s="17">
        <f t="shared" si="46"/>
        <v>422.26087011419804</v>
      </c>
      <c r="J193" s="7" t="str">
        <f t="shared" si="47"/>
        <v>JA</v>
      </c>
      <c r="K193" s="45">
        <f t="shared" si="36"/>
        <v>1000</v>
      </c>
      <c r="L193" s="20">
        <f t="shared" si="39"/>
        <v>46448.695712561785</v>
      </c>
      <c r="M193" s="20">
        <f t="shared" si="40"/>
        <v>12667.826103425941</v>
      </c>
      <c r="N193" s="20">
        <f t="shared" si="41"/>
        <v>12667.826103425941</v>
      </c>
      <c r="O193" s="20">
        <f t="shared" si="42"/>
        <v>84452.174022839623</v>
      </c>
      <c r="P193" s="20">
        <f t="shared" si="43"/>
        <v>12667.826103425941</v>
      </c>
      <c r="Q193" s="29">
        <f t="shared" si="44"/>
        <v>253356.52206851883</v>
      </c>
      <c r="R193" s="20">
        <f t="shared" si="37"/>
        <v>422260.87011419807</v>
      </c>
      <c r="S193" s="20">
        <f t="shared" si="38"/>
        <v>422260.87011419807</v>
      </c>
      <c r="Z193" s="39"/>
      <c r="AA193" s="39"/>
    </row>
    <row r="194" spans="1:38" x14ac:dyDescent="0.2">
      <c r="A194" s="30">
        <v>38</v>
      </c>
      <c r="B194" s="9" t="s">
        <v>431</v>
      </c>
      <c r="C194" s="5" t="s">
        <v>432</v>
      </c>
      <c r="D194" s="17">
        <v>99.287401584999998</v>
      </c>
      <c r="E194" s="17">
        <v>31.039487727000001</v>
      </c>
      <c r="F194" s="53">
        <v>812.88838542183544</v>
      </c>
      <c r="G194" s="16">
        <f t="shared" si="48"/>
        <v>130.32688931199999</v>
      </c>
      <c r="H194" s="16">
        <f t="shared" si="45"/>
        <v>81.288838542183555</v>
      </c>
      <c r="I194" s="17">
        <f t="shared" si="46"/>
        <v>812.88838542183544</v>
      </c>
      <c r="J194" s="7" t="str">
        <f t="shared" si="47"/>
        <v>JA</v>
      </c>
      <c r="K194" s="45">
        <f t="shared" si="36"/>
        <v>1000</v>
      </c>
      <c r="L194" s="20">
        <f t="shared" si="39"/>
        <v>89417.722396401907</v>
      </c>
      <c r="M194" s="20">
        <f t="shared" si="40"/>
        <v>24386.651562655064</v>
      </c>
      <c r="N194" s="20">
        <f t="shared" si="41"/>
        <v>24386.651562655064</v>
      </c>
      <c r="O194" s="20">
        <f t="shared" si="42"/>
        <v>162577.67708436711</v>
      </c>
      <c r="P194" s="20">
        <f t="shared" si="43"/>
        <v>24386.651562655064</v>
      </c>
      <c r="Q194" s="29">
        <f t="shared" si="44"/>
        <v>487733.03125310125</v>
      </c>
      <c r="R194" s="20">
        <f t="shared" si="37"/>
        <v>812888.38542183547</v>
      </c>
      <c r="S194" s="20">
        <f t="shared" si="38"/>
        <v>812888.38542183547</v>
      </c>
      <c r="Z194" s="39"/>
      <c r="AA194" s="39"/>
    </row>
    <row r="195" spans="1:38" x14ac:dyDescent="0.2">
      <c r="A195" s="30">
        <v>38</v>
      </c>
      <c r="B195" s="9" t="s">
        <v>433</v>
      </c>
      <c r="C195" s="5" t="s">
        <v>434</v>
      </c>
      <c r="D195" s="17">
        <v>8.316553377</v>
      </c>
      <c r="E195" s="17">
        <v>17.404372832</v>
      </c>
      <c r="F195" s="53">
        <v>164.44739874107125</v>
      </c>
      <c r="G195" s="16">
        <f t="shared" si="48"/>
        <v>25.720926208999998</v>
      </c>
      <c r="H195" s="16">
        <f t="shared" si="45"/>
        <v>16.444739874107125</v>
      </c>
      <c r="I195" s="17">
        <f t="shared" si="46"/>
        <v>164.44739874107125</v>
      </c>
      <c r="J195" s="7" t="str">
        <f t="shared" si="47"/>
        <v>JA</v>
      </c>
      <c r="K195" s="45">
        <f t="shared" ref="K195:K258" si="49">IF(I195&gt;200,1000,1240)</f>
        <v>1240</v>
      </c>
      <c r="L195" s="20">
        <f t="shared" si="39"/>
        <v>22000</v>
      </c>
      <c r="M195" s="20">
        <f t="shared" si="40"/>
        <v>6000</v>
      </c>
      <c r="N195" s="20">
        <f t="shared" si="41"/>
        <v>6000</v>
      </c>
      <c r="O195" s="20">
        <f t="shared" si="42"/>
        <v>40000</v>
      </c>
      <c r="P195" s="20">
        <f t="shared" si="43"/>
        <v>6000</v>
      </c>
      <c r="Q195" s="29">
        <f t="shared" si="44"/>
        <v>120000</v>
      </c>
      <c r="R195" s="20">
        <f t="shared" ref="R195:R258" si="50">K195*I195</f>
        <v>203914.77443892835</v>
      </c>
      <c r="S195" s="20">
        <f t="shared" ref="S195:S258" si="51">IF(K195=1000,IF(K195*I195&gt;1127000,1127000,K195*I195),IF(K195*I195&gt;200000,200000,K195*I195))</f>
        <v>200000</v>
      </c>
      <c r="Z195" s="39"/>
      <c r="AA195" s="39"/>
    </row>
    <row r="196" spans="1:38" x14ac:dyDescent="0.2">
      <c r="A196" s="30">
        <v>38</v>
      </c>
      <c r="B196" s="9" t="s">
        <v>435</v>
      </c>
      <c r="C196" s="5" t="s">
        <v>436</v>
      </c>
      <c r="D196" s="17">
        <v>46.007132219999995</v>
      </c>
      <c r="E196" s="17">
        <v>25.757906788</v>
      </c>
      <c r="F196" s="53">
        <v>582.54995166451579</v>
      </c>
      <c r="G196" s="16">
        <f t="shared" si="48"/>
        <v>71.765039008000002</v>
      </c>
      <c r="H196" s="16">
        <f t="shared" si="45"/>
        <v>58.254995166451579</v>
      </c>
      <c r="I196" s="17">
        <f t="shared" si="46"/>
        <v>582.54995166451579</v>
      </c>
      <c r="J196" s="7" t="str">
        <f t="shared" si="47"/>
        <v>JA</v>
      </c>
      <c r="K196" s="45">
        <f t="shared" si="49"/>
        <v>1000</v>
      </c>
      <c r="L196" s="20">
        <f t="shared" si="39"/>
        <v>64080.494683096738</v>
      </c>
      <c r="M196" s="20">
        <f t="shared" si="40"/>
        <v>17476.498549935473</v>
      </c>
      <c r="N196" s="20">
        <f t="shared" si="41"/>
        <v>17476.498549935473</v>
      </c>
      <c r="O196" s="20">
        <f t="shared" si="42"/>
        <v>116509.99033290317</v>
      </c>
      <c r="P196" s="20">
        <f t="shared" si="43"/>
        <v>17476.498549935473</v>
      </c>
      <c r="Q196" s="29">
        <f t="shared" si="44"/>
        <v>349529.97099870944</v>
      </c>
      <c r="R196" s="20">
        <f t="shared" si="50"/>
        <v>582549.95166451577</v>
      </c>
      <c r="S196" s="20">
        <f t="shared" si="51"/>
        <v>582549.95166451577</v>
      </c>
      <c r="Z196" s="39"/>
      <c r="AA196" s="39"/>
    </row>
    <row r="197" spans="1:38" x14ac:dyDescent="0.2">
      <c r="A197" s="30">
        <v>38</v>
      </c>
      <c r="B197" s="9" t="s">
        <v>437</v>
      </c>
      <c r="C197" s="5" t="s">
        <v>438</v>
      </c>
      <c r="D197" s="17">
        <v>23.201553856</v>
      </c>
      <c r="E197" s="17">
        <v>9.4789761510000012</v>
      </c>
      <c r="F197" s="53">
        <v>983.88933351710227</v>
      </c>
      <c r="G197" s="16">
        <f t="shared" si="48"/>
        <v>32.680530007000002</v>
      </c>
      <c r="H197" s="16">
        <f t="shared" si="45"/>
        <v>98.388933351710236</v>
      </c>
      <c r="I197" s="17">
        <f t="shared" si="46"/>
        <v>326.80530007000004</v>
      </c>
      <c r="J197" s="7" t="str">
        <f t="shared" si="47"/>
        <v>Nei</v>
      </c>
      <c r="K197" s="45">
        <f t="shared" si="49"/>
        <v>1000</v>
      </c>
      <c r="L197" s="20">
        <f t="shared" si="39"/>
        <v>35948.583007700006</v>
      </c>
      <c r="M197" s="20">
        <f t="shared" si="40"/>
        <v>9804.1590021000011</v>
      </c>
      <c r="N197" s="20">
        <f t="shared" si="41"/>
        <v>9804.1590021000011</v>
      </c>
      <c r="O197" s="20">
        <f t="shared" si="42"/>
        <v>65361.060014000017</v>
      </c>
      <c r="P197" s="20">
        <f t="shared" si="43"/>
        <v>9804.1590021000011</v>
      </c>
      <c r="Q197" s="29">
        <f t="shared" si="44"/>
        <v>196083.18004200002</v>
      </c>
      <c r="R197" s="20">
        <f t="shared" si="50"/>
        <v>326805.30007000006</v>
      </c>
      <c r="S197" s="20">
        <f t="shared" si="51"/>
        <v>326805.30007000006</v>
      </c>
      <c r="Z197" s="39"/>
      <c r="AA197" s="39"/>
    </row>
    <row r="198" spans="1:38" x14ac:dyDescent="0.2">
      <c r="A198" s="30">
        <v>38</v>
      </c>
      <c r="B198" s="9" t="s">
        <v>439</v>
      </c>
      <c r="C198" s="5" t="s">
        <v>103</v>
      </c>
      <c r="D198" s="17">
        <v>13.161794553</v>
      </c>
      <c r="E198" s="17">
        <v>14.872280111</v>
      </c>
      <c r="F198" s="53">
        <v>99.953295092647551</v>
      </c>
      <c r="G198" s="16">
        <f t="shared" si="48"/>
        <v>28.034074664000002</v>
      </c>
      <c r="H198" s="16">
        <f t="shared" si="45"/>
        <v>9.9953295092647565</v>
      </c>
      <c r="I198" s="17">
        <f t="shared" si="46"/>
        <v>99.953295092647551</v>
      </c>
      <c r="J198" s="7" t="str">
        <f t="shared" si="47"/>
        <v>JA</v>
      </c>
      <c r="K198" s="45">
        <f t="shared" si="49"/>
        <v>1240</v>
      </c>
      <c r="L198" s="20">
        <f t="shared" si="39"/>
        <v>13633.629450637125</v>
      </c>
      <c r="M198" s="20">
        <f t="shared" si="40"/>
        <v>3718.2625774464886</v>
      </c>
      <c r="N198" s="20">
        <f t="shared" si="41"/>
        <v>3718.2625774464886</v>
      </c>
      <c r="O198" s="20">
        <f t="shared" si="42"/>
        <v>24788.417182976595</v>
      </c>
      <c r="P198" s="20">
        <f t="shared" si="43"/>
        <v>3718.2625774464886</v>
      </c>
      <c r="Q198" s="29">
        <f t="shared" si="44"/>
        <v>74365.25154892978</v>
      </c>
      <c r="R198" s="20">
        <f t="shared" si="50"/>
        <v>123942.08591488296</v>
      </c>
      <c r="S198" s="20">
        <f t="shared" si="51"/>
        <v>123942.08591488296</v>
      </c>
      <c r="Z198" s="39"/>
      <c r="AA198" s="39"/>
    </row>
    <row r="199" spans="1:38" s="26" customFormat="1" ht="13.5" thickBot="1" x14ac:dyDescent="0.25">
      <c r="A199" s="30">
        <v>38</v>
      </c>
      <c r="B199" s="9" t="s">
        <v>440</v>
      </c>
      <c r="C199" s="5" t="s">
        <v>441</v>
      </c>
      <c r="D199" s="17">
        <v>7.0990599239999996</v>
      </c>
      <c r="E199" s="17">
        <v>1.9031252400000001</v>
      </c>
      <c r="F199" s="53">
        <v>213.95814247542702</v>
      </c>
      <c r="G199" s="16">
        <f t="shared" si="48"/>
        <v>9.0021851640000001</v>
      </c>
      <c r="H199" s="16">
        <f t="shared" si="45"/>
        <v>21.395814247542702</v>
      </c>
      <c r="I199" s="17">
        <f t="shared" si="46"/>
        <v>90.021851639999994</v>
      </c>
      <c r="J199" s="7" t="str">
        <f t="shared" si="47"/>
        <v>Nei</v>
      </c>
      <c r="K199" s="45">
        <f t="shared" si="49"/>
        <v>1240</v>
      </c>
      <c r="L199" s="20">
        <f t="shared" si="39"/>
        <v>12278.980563695999</v>
      </c>
      <c r="M199" s="20">
        <f t="shared" si="40"/>
        <v>3348.8128810079997</v>
      </c>
      <c r="N199" s="20">
        <f t="shared" si="41"/>
        <v>3348.8128810079997</v>
      </c>
      <c r="O199" s="20">
        <f t="shared" si="42"/>
        <v>22325.419206720002</v>
      </c>
      <c r="P199" s="20">
        <f t="shared" si="43"/>
        <v>3348.8128810079997</v>
      </c>
      <c r="Q199" s="29">
        <f t="shared" si="44"/>
        <v>66976.257620160002</v>
      </c>
      <c r="R199" s="20">
        <f t="shared" si="50"/>
        <v>111627.0960336</v>
      </c>
      <c r="S199" s="20">
        <f t="shared" si="51"/>
        <v>111627.0960336</v>
      </c>
      <c r="T199"/>
      <c r="U199" s="39"/>
      <c r="V199" s="39"/>
      <c r="W199" s="40"/>
      <c r="X199"/>
      <c r="Y199"/>
      <c r="Z199" s="39"/>
      <c r="AA199" s="39"/>
      <c r="AB199"/>
      <c r="AC199"/>
      <c r="AD199"/>
      <c r="AE199"/>
      <c r="AF199"/>
      <c r="AG199"/>
      <c r="AH199"/>
      <c r="AI199"/>
      <c r="AJ199"/>
      <c r="AK199"/>
      <c r="AL199"/>
    </row>
    <row r="200" spans="1:38" x14ac:dyDescent="0.2">
      <c r="A200" s="30">
        <v>38</v>
      </c>
      <c r="B200" s="9" t="s">
        <v>442</v>
      </c>
      <c r="C200" s="5" t="s">
        <v>443</v>
      </c>
      <c r="D200" s="17">
        <v>9.2385871250000005</v>
      </c>
      <c r="E200" s="17">
        <v>9.85639106</v>
      </c>
      <c r="F200" s="53">
        <v>304.36535450884725</v>
      </c>
      <c r="G200" s="16">
        <f t="shared" si="48"/>
        <v>19.094978185000002</v>
      </c>
      <c r="H200" s="16">
        <f t="shared" si="45"/>
        <v>30.436535450884726</v>
      </c>
      <c r="I200" s="17">
        <f t="shared" si="46"/>
        <v>190.94978185000002</v>
      </c>
      <c r="J200" s="7" t="str">
        <f t="shared" si="47"/>
        <v>Nei</v>
      </c>
      <c r="K200" s="45">
        <f t="shared" si="49"/>
        <v>1240</v>
      </c>
      <c r="L200" s="20">
        <f t="shared" si="39"/>
        <v>22000</v>
      </c>
      <c r="M200" s="20">
        <f t="shared" si="40"/>
        <v>6000</v>
      </c>
      <c r="N200" s="20">
        <f t="shared" si="41"/>
        <v>6000</v>
      </c>
      <c r="O200" s="20">
        <f t="shared" si="42"/>
        <v>40000</v>
      </c>
      <c r="P200" s="20">
        <f t="shared" si="43"/>
        <v>6000</v>
      </c>
      <c r="Q200" s="29">
        <f t="shared" si="44"/>
        <v>120000</v>
      </c>
      <c r="R200" s="20">
        <f t="shared" si="50"/>
        <v>236777.72949400003</v>
      </c>
      <c r="S200" s="20">
        <f t="shared" si="51"/>
        <v>200000</v>
      </c>
      <c r="Z200" s="39"/>
      <c r="AA200" s="39"/>
    </row>
    <row r="201" spans="1:38" x14ac:dyDescent="0.2">
      <c r="A201" s="30">
        <v>38</v>
      </c>
      <c r="B201" s="9" t="s">
        <v>444</v>
      </c>
      <c r="C201" s="5" t="s">
        <v>445</v>
      </c>
      <c r="D201" s="17">
        <v>6.3608604479999995</v>
      </c>
      <c r="E201" s="17">
        <v>7.6107627029999998</v>
      </c>
      <c r="F201" s="53">
        <v>305.46961111728359</v>
      </c>
      <c r="G201" s="16">
        <f t="shared" si="48"/>
        <v>13.971623150999999</v>
      </c>
      <c r="H201" s="16">
        <f t="shared" si="45"/>
        <v>30.546961111728361</v>
      </c>
      <c r="I201" s="17">
        <f t="shared" si="46"/>
        <v>139.71623151</v>
      </c>
      <c r="J201" s="7" t="str">
        <f t="shared" si="47"/>
        <v>Nei</v>
      </c>
      <c r="K201" s="45">
        <f t="shared" si="49"/>
        <v>1240</v>
      </c>
      <c r="L201" s="20">
        <f t="shared" si="39"/>
        <v>19057.293977964</v>
      </c>
      <c r="M201" s="20">
        <f t="shared" si="40"/>
        <v>5197.4438121720004</v>
      </c>
      <c r="N201" s="20">
        <f t="shared" si="41"/>
        <v>5197.4438121720004</v>
      </c>
      <c r="O201" s="20">
        <f t="shared" si="42"/>
        <v>34649.625414480004</v>
      </c>
      <c r="P201" s="20">
        <f t="shared" si="43"/>
        <v>5197.4438121720004</v>
      </c>
      <c r="Q201" s="29">
        <f t="shared" si="44"/>
        <v>103948.87624344</v>
      </c>
      <c r="R201" s="20">
        <f t="shared" si="50"/>
        <v>173248.12707240001</v>
      </c>
      <c r="S201" s="20">
        <f t="shared" si="51"/>
        <v>173248.12707240001</v>
      </c>
      <c r="Z201" s="39"/>
      <c r="AA201" s="39"/>
    </row>
    <row r="202" spans="1:38" x14ac:dyDescent="0.2">
      <c r="A202" s="30">
        <v>38</v>
      </c>
      <c r="B202" s="9" t="s">
        <v>446</v>
      </c>
      <c r="C202" s="5" t="s">
        <v>447</v>
      </c>
      <c r="D202" s="17">
        <v>13.493867955000001</v>
      </c>
      <c r="E202" s="17">
        <v>4.290205351</v>
      </c>
      <c r="F202" s="53">
        <v>1062.7774889570137</v>
      </c>
      <c r="G202" s="16">
        <f t="shared" si="48"/>
        <v>17.784073306</v>
      </c>
      <c r="H202" s="16">
        <f t="shared" si="45"/>
        <v>106.27774889570138</v>
      </c>
      <c r="I202" s="17">
        <f t="shared" si="46"/>
        <v>177.84073305999999</v>
      </c>
      <c r="J202" s="7" t="str">
        <f t="shared" si="47"/>
        <v>Nei</v>
      </c>
      <c r="K202" s="45">
        <f t="shared" si="49"/>
        <v>1240</v>
      </c>
      <c r="L202" s="20">
        <f t="shared" si="39"/>
        <v>22000</v>
      </c>
      <c r="M202" s="20">
        <f t="shared" si="40"/>
        <v>6000</v>
      </c>
      <c r="N202" s="20">
        <f t="shared" si="41"/>
        <v>6000</v>
      </c>
      <c r="O202" s="20">
        <f t="shared" si="42"/>
        <v>40000</v>
      </c>
      <c r="P202" s="20">
        <f t="shared" si="43"/>
        <v>6000</v>
      </c>
      <c r="Q202" s="29">
        <f t="shared" si="44"/>
        <v>120000</v>
      </c>
      <c r="R202" s="20">
        <f t="shared" si="50"/>
        <v>220522.50899439998</v>
      </c>
      <c r="S202" s="20">
        <f t="shared" si="51"/>
        <v>200000</v>
      </c>
      <c r="Z202" s="39"/>
      <c r="AA202" s="39"/>
    </row>
    <row r="203" spans="1:38" x14ac:dyDescent="0.2">
      <c r="A203" s="30">
        <v>38</v>
      </c>
      <c r="B203" s="9" t="s">
        <v>448</v>
      </c>
      <c r="C203" s="5" t="s">
        <v>449</v>
      </c>
      <c r="D203" s="17">
        <v>29.641943120000001</v>
      </c>
      <c r="E203" s="17">
        <v>5.8471695530000005</v>
      </c>
      <c r="F203" s="53">
        <v>409.15961443559019</v>
      </c>
      <c r="G203" s="16">
        <f t="shared" si="48"/>
        <v>35.489112673000001</v>
      </c>
      <c r="H203" s="16">
        <f t="shared" si="45"/>
        <v>40.91596144355902</v>
      </c>
      <c r="I203" s="17">
        <f t="shared" si="46"/>
        <v>354.89112673</v>
      </c>
      <c r="J203" s="7" t="str">
        <f t="shared" si="47"/>
        <v>Nei</v>
      </c>
      <c r="K203" s="45">
        <f t="shared" si="49"/>
        <v>1000</v>
      </c>
      <c r="L203" s="20">
        <f t="shared" si="39"/>
        <v>39038.023940300001</v>
      </c>
      <c r="M203" s="20">
        <f t="shared" si="40"/>
        <v>10646.7338019</v>
      </c>
      <c r="N203" s="20">
        <f t="shared" si="41"/>
        <v>10646.7338019</v>
      </c>
      <c r="O203" s="20">
        <f t="shared" si="42"/>
        <v>70978.225346000007</v>
      </c>
      <c r="P203" s="20">
        <f t="shared" si="43"/>
        <v>10646.7338019</v>
      </c>
      <c r="Q203" s="29">
        <f t="shared" si="44"/>
        <v>212934.67603800001</v>
      </c>
      <c r="R203" s="20">
        <f t="shared" si="50"/>
        <v>354891.12673000002</v>
      </c>
      <c r="S203" s="20">
        <f t="shared" si="51"/>
        <v>354891.12673000002</v>
      </c>
      <c r="Z203" s="39"/>
      <c r="AA203" s="39"/>
    </row>
    <row r="204" spans="1:38" x14ac:dyDescent="0.2">
      <c r="A204" s="30">
        <v>38</v>
      </c>
      <c r="B204" s="9" t="s">
        <v>450</v>
      </c>
      <c r="C204" s="5" t="s">
        <v>451</v>
      </c>
      <c r="D204" s="17">
        <v>48.553837493000003</v>
      </c>
      <c r="E204" s="17">
        <v>6.3312583419999999</v>
      </c>
      <c r="F204" s="53">
        <v>518.5099579788814</v>
      </c>
      <c r="G204" s="16">
        <f t="shared" si="48"/>
        <v>54.885095835000001</v>
      </c>
      <c r="H204" s="16">
        <f t="shared" si="45"/>
        <v>51.850995797888146</v>
      </c>
      <c r="I204" s="17">
        <f t="shared" si="46"/>
        <v>518.5099579788814</v>
      </c>
      <c r="J204" s="7" t="str">
        <f t="shared" si="47"/>
        <v>JA</v>
      </c>
      <c r="K204" s="45">
        <f t="shared" si="49"/>
        <v>1000</v>
      </c>
      <c r="L204" s="20">
        <f t="shared" si="39"/>
        <v>57036.09537767696</v>
      </c>
      <c r="M204" s="20">
        <f t="shared" si="40"/>
        <v>15555.298739366443</v>
      </c>
      <c r="N204" s="20">
        <f t="shared" si="41"/>
        <v>15555.298739366443</v>
      </c>
      <c r="O204" s="20">
        <f t="shared" si="42"/>
        <v>103701.99159577629</v>
      </c>
      <c r="P204" s="20">
        <f t="shared" si="43"/>
        <v>15555.298739366443</v>
      </c>
      <c r="Q204" s="29">
        <f t="shared" si="44"/>
        <v>311105.97478732886</v>
      </c>
      <c r="R204" s="20">
        <f t="shared" si="50"/>
        <v>518509.95797888143</v>
      </c>
      <c r="S204" s="20">
        <f t="shared" si="51"/>
        <v>518509.95797888143</v>
      </c>
      <c r="Z204" s="39"/>
      <c r="AA204" s="39"/>
    </row>
    <row r="205" spans="1:38" x14ac:dyDescent="0.2">
      <c r="A205" s="30">
        <v>38</v>
      </c>
      <c r="B205" s="9" t="s">
        <v>452</v>
      </c>
      <c r="C205" s="5" t="s">
        <v>453</v>
      </c>
      <c r="D205" s="17">
        <v>13.801561575999999</v>
      </c>
      <c r="E205" s="17">
        <v>3.5706330340000001</v>
      </c>
      <c r="F205" s="53">
        <v>1523.1878118274763</v>
      </c>
      <c r="G205" s="16">
        <f t="shared" si="48"/>
        <v>17.372194610000001</v>
      </c>
      <c r="H205" s="16">
        <f t="shared" si="45"/>
        <v>152.31878118274764</v>
      </c>
      <c r="I205" s="17">
        <f t="shared" si="46"/>
        <v>173.72194610000003</v>
      </c>
      <c r="J205" s="7" t="str">
        <f t="shared" si="47"/>
        <v>Nei</v>
      </c>
      <c r="K205" s="45">
        <f t="shared" si="49"/>
        <v>1240</v>
      </c>
      <c r="L205" s="20">
        <f t="shared" si="39"/>
        <v>22000</v>
      </c>
      <c r="M205" s="20">
        <f t="shared" si="40"/>
        <v>6000</v>
      </c>
      <c r="N205" s="20">
        <f t="shared" si="41"/>
        <v>6000</v>
      </c>
      <c r="O205" s="20">
        <f t="shared" si="42"/>
        <v>40000</v>
      </c>
      <c r="P205" s="20">
        <f t="shared" si="43"/>
        <v>6000</v>
      </c>
      <c r="Q205" s="29">
        <f t="shared" si="44"/>
        <v>120000</v>
      </c>
      <c r="R205" s="20">
        <f t="shared" si="50"/>
        <v>215415.21316400004</v>
      </c>
      <c r="S205" s="20">
        <f t="shared" si="51"/>
        <v>200000</v>
      </c>
      <c r="Z205" s="39"/>
      <c r="AA205" s="39"/>
    </row>
    <row r="206" spans="1:38" x14ac:dyDescent="0.2">
      <c r="A206" s="30">
        <v>38</v>
      </c>
      <c r="B206" s="9" t="s">
        <v>454</v>
      </c>
      <c r="C206" s="5" t="s">
        <v>455</v>
      </c>
      <c r="D206" s="17">
        <v>13.833068904999999</v>
      </c>
      <c r="E206" s="17">
        <v>2.513570858</v>
      </c>
      <c r="F206" s="53">
        <v>791.61396589722381</v>
      </c>
      <c r="G206" s="16">
        <f t="shared" si="48"/>
        <v>16.346639762999999</v>
      </c>
      <c r="H206" s="16">
        <f t="shared" si="45"/>
        <v>79.161396589722386</v>
      </c>
      <c r="I206" s="17">
        <f t="shared" si="46"/>
        <v>163.46639762999999</v>
      </c>
      <c r="J206" s="7" t="str">
        <f t="shared" si="47"/>
        <v>Nei</v>
      </c>
      <c r="K206" s="45">
        <f t="shared" si="49"/>
        <v>1240</v>
      </c>
      <c r="L206" s="20">
        <f t="shared" si="39"/>
        <v>22000</v>
      </c>
      <c r="M206" s="20">
        <f t="shared" si="40"/>
        <v>6000</v>
      </c>
      <c r="N206" s="20">
        <f t="shared" si="41"/>
        <v>6000</v>
      </c>
      <c r="O206" s="20">
        <f t="shared" si="42"/>
        <v>40000</v>
      </c>
      <c r="P206" s="20">
        <f t="shared" si="43"/>
        <v>6000</v>
      </c>
      <c r="Q206" s="29">
        <f t="shared" si="44"/>
        <v>120000</v>
      </c>
      <c r="R206" s="20">
        <f t="shared" si="50"/>
        <v>202698.33306119998</v>
      </c>
      <c r="S206" s="20">
        <f t="shared" si="51"/>
        <v>200000</v>
      </c>
      <c r="Z206" s="39"/>
      <c r="AA206" s="39"/>
    </row>
    <row r="207" spans="1:38" x14ac:dyDescent="0.2">
      <c r="A207" s="30">
        <v>38</v>
      </c>
      <c r="B207" s="9" t="s">
        <v>456</v>
      </c>
      <c r="C207" s="5" t="s">
        <v>457</v>
      </c>
      <c r="D207" s="17">
        <v>14.970369491</v>
      </c>
      <c r="E207" s="17">
        <v>3.576303528</v>
      </c>
      <c r="F207" s="53">
        <v>715.08639478453119</v>
      </c>
      <c r="G207" s="16">
        <f t="shared" si="48"/>
        <v>18.546673019</v>
      </c>
      <c r="H207" s="16">
        <f t="shared" si="45"/>
        <v>71.508639478453119</v>
      </c>
      <c r="I207" s="17">
        <f t="shared" si="46"/>
        <v>185.46673018999999</v>
      </c>
      <c r="J207" s="7" t="str">
        <f t="shared" si="47"/>
        <v>Nei</v>
      </c>
      <c r="K207" s="45">
        <f t="shared" si="49"/>
        <v>1240</v>
      </c>
      <c r="L207" s="20">
        <f t="shared" si="39"/>
        <v>22000</v>
      </c>
      <c r="M207" s="20">
        <f t="shared" si="40"/>
        <v>6000</v>
      </c>
      <c r="N207" s="20">
        <f t="shared" si="41"/>
        <v>6000</v>
      </c>
      <c r="O207" s="20">
        <f t="shared" si="42"/>
        <v>40000</v>
      </c>
      <c r="P207" s="20">
        <f t="shared" si="43"/>
        <v>6000</v>
      </c>
      <c r="Q207" s="29">
        <f t="shared" si="44"/>
        <v>120000</v>
      </c>
      <c r="R207" s="20">
        <f t="shared" si="50"/>
        <v>229978.74543559999</v>
      </c>
      <c r="S207" s="20">
        <f t="shared" si="51"/>
        <v>200000</v>
      </c>
      <c r="Z207" s="39"/>
      <c r="AA207" s="39"/>
    </row>
    <row r="208" spans="1:38" x14ac:dyDescent="0.2">
      <c r="A208" s="30">
        <v>38</v>
      </c>
      <c r="B208" s="9" t="s">
        <v>458</v>
      </c>
      <c r="C208" s="5" t="s">
        <v>459</v>
      </c>
      <c r="D208" s="17">
        <v>12.080508926999999</v>
      </c>
      <c r="E208" s="17">
        <v>2.113436954</v>
      </c>
      <c r="F208" s="53">
        <v>651.09706469646108</v>
      </c>
      <c r="G208" s="16">
        <f t="shared" si="48"/>
        <v>14.193945880999998</v>
      </c>
      <c r="H208" s="16">
        <f t="shared" si="45"/>
        <v>65.109706469646113</v>
      </c>
      <c r="I208" s="17">
        <f t="shared" si="46"/>
        <v>141.93945880999996</v>
      </c>
      <c r="J208" s="7" t="str">
        <f t="shared" si="47"/>
        <v>Nei</v>
      </c>
      <c r="K208" s="45">
        <f t="shared" si="49"/>
        <v>1240</v>
      </c>
      <c r="L208" s="20">
        <f t="shared" si="39"/>
        <v>19360.542181683995</v>
      </c>
      <c r="M208" s="20">
        <f t="shared" si="40"/>
        <v>5280.1478677319983</v>
      </c>
      <c r="N208" s="20">
        <f t="shared" si="41"/>
        <v>5280.1478677319983</v>
      </c>
      <c r="O208" s="20">
        <f t="shared" si="42"/>
        <v>35200.985784879995</v>
      </c>
      <c r="P208" s="20">
        <f t="shared" si="43"/>
        <v>5280.1478677319983</v>
      </c>
      <c r="Q208" s="29">
        <f t="shared" si="44"/>
        <v>105602.95735463996</v>
      </c>
      <c r="R208" s="20">
        <f t="shared" si="50"/>
        <v>176004.92892439995</v>
      </c>
      <c r="S208" s="20">
        <f t="shared" si="51"/>
        <v>176004.92892439995</v>
      </c>
      <c r="Z208" s="39"/>
      <c r="AA208" s="39"/>
    </row>
    <row r="209" spans="1:27" x14ac:dyDescent="0.2">
      <c r="A209" s="30">
        <v>38</v>
      </c>
      <c r="B209" s="9" t="s">
        <v>460</v>
      </c>
      <c r="C209" s="5" t="s">
        <v>461</v>
      </c>
      <c r="D209" s="17">
        <v>5.0933985330000002</v>
      </c>
      <c r="E209" s="17">
        <v>3.73577454</v>
      </c>
      <c r="F209" s="53">
        <v>816.60559438357734</v>
      </c>
      <c r="G209" s="16">
        <f t="shared" si="48"/>
        <v>8.8291730729999998</v>
      </c>
      <c r="H209" s="16">
        <f t="shared" si="45"/>
        <v>81.660559438357737</v>
      </c>
      <c r="I209" s="17">
        <f t="shared" si="46"/>
        <v>88.291730729999998</v>
      </c>
      <c r="J209" s="7" t="str">
        <f t="shared" si="47"/>
        <v>Nei</v>
      </c>
      <c r="K209" s="45">
        <f t="shared" si="49"/>
        <v>1240</v>
      </c>
      <c r="L209" s="20">
        <f t="shared" si="39"/>
        <v>12042.992071572</v>
      </c>
      <c r="M209" s="20">
        <f t="shared" si="40"/>
        <v>3284.452383156</v>
      </c>
      <c r="N209" s="20">
        <f t="shared" si="41"/>
        <v>3284.452383156</v>
      </c>
      <c r="O209" s="20">
        <f t="shared" si="42"/>
        <v>21896.34922104</v>
      </c>
      <c r="P209" s="20">
        <f t="shared" si="43"/>
        <v>3284.452383156</v>
      </c>
      <c r="Q209" s="29">
        <f t="shared" si="44"/>
        <v>65689.04766312</v>
      </c>
      <c r="R209" s="20">
        <f t="shared" si="50"/>
        <v>109481.7461052</v>
      </c>
      <c r="S209" s="20">
        <f t="shared" si="51"/>
        <v>109481.7461052</v>
      </c>
      <c r="Z209" s="39"/>
      <c r="AA209" s="39"/>
    </row>
    <row r="210" spans="1:27" x14ac:dyDescent="0.2">
      <c r="A210" s="30">
        <v>38</v>
      </c>
      <c r="B210" s="9" t="s">
        <v>462</v>
      </c>
      <c r="C210" s="5" t="s">
        <v>463</v>
      </c>
      <c r="D210" s="17">
        <v>8.9675664079999997</v>
      </c>
      <c r="E210" s="17">
        <v>2.1065987710000003</v>
      </c>
      <c r="F210" s="53">
        <v>1141.3617943282882</v>
      </c>
      <c r="G210" s="16">
        <f t="shared" si="48"/>
        <v>11.074165179</v>
      </c>
      <c r="H210" s="16">
        <f t="shared" si="45"/>
        <v>114.13617943282883</v>
      </c>
      <c r="I210" s="17">
        <f t="shared" si="46"/>
        <v>110.74165178999999</v>
      </c>
      <c r="J210" s="7" t="str">
        <f t="shared" si="47"/>
        <v>Nei</v>
      </c>
      <c r="K210" s="45">
        <f t="shared" si="49"/>
        <v>1240</v>
      </c>
      <c r="L210" s="20">
        <f t="shared" si="39"/>
        <v>15105.161304155999</v>
      </c>
      <c r="M210" s="20">
        <f t="shared" si="40"/>
        <v>4119.5894465880001</v>
      </c>
      <c r="N210" s="20">
        <f t="shared" si="41"/>
        <v>4119.5894465880001</v>
      </c>
      <c r="O210" s="20">
        <f t="shared" si="42"/>
        <v>27463.929643920001</v>
      </c>
      <c r="P210" s="20">
        <f t="shared" si="43"/>
        <v>4119.5894465880001</v>
      </c>
      <c r="Q210" s="29">
        <f t="shared" si="44"/>
        <v>82391.788931759991</v>
      </c>
      <c r="R210" s="20">
        <f t="shared" si="50"/>
        <v>137319.6482196</v>
      </c>
      <c r="S210" s="20">
        <f t="shared" si="51"/>
        <v>137319.6482196</v>
      </c>
      <c r="Z210" s="39"/>
      <c r="AA210" s="39"/>
    </row>
    <row r="211" spans="1:27" x14ac:dyDescent="0.2">
      <c r="A211" s="30">
        <v>38</v>
      </c>
      <c r="B211" s="9" t="s">
        <v>464</v>
      </c>
      <c r="C211" s="5" t="s">
        <v>465</v>
      </c>
      <c r="D211" s="17">
        <v>13.247744607000001</v>
      </c>
      <c r="E211" s="17">
        <v>3.0695339659999998</v>
      </c>
      <c r="F211" s="53">
        <v>776.55720757750123</v>
      </c>
      <c r="G211" s="16">
        <f t="shared" si="48"/>
        <v>16.317278573000003</v>
      </c>
      <c r="H211" s="16">
        <f t="shared" si="45"/>
        <v>77.655720757750132</v>
      </c>
      <c r="I211" s="17">
        <f t="shared" si="46"/>
        <v>163.17278573000004</v>
      </c>
      <c r="J211" s="7" t="str">
        <f t="shared" si="47"/>
        <v>Nei</v>
      </c>
      <c r="K211" s="45">
        <f t="shared" si="49"/>
        <v>1240</v>
      </c>
      <c r="L211" s="20">
        <f t="shared" si="39"/>
        <v>22000</v>
      </c>
      <c r="M211" s="20">
        <f t="shared" si="40"/>
        <v>6000</v>
      </c>
      <c r="N211" s="20">
        <f t="shared" si="41"/>
        <v>6000</v>
      </c>
      <c r="O211" s="20">
        <f t="shared" si="42"/>
        <v>40000</v>
      </c>
      <c r="P211" s="20">
        <f t="shared" si="43"/>
        <v>6000</v>
      </c>
      <c r="Q211" s="29">
        <f t="shared" si="44"/>
        <v>120000</v>
      </c>
      <c r="R211" s="20">
        <f t="shared" si="50"/>
        <v>202334.25430520004</v>
      </c>
      <c r="S211" s="20">
        <f t="shared" si="51"/>
        <v>200000</v>
      </c>
      <c r="Z211" s="39"/>
      <c r="AA211" s="39"/>
    </row>
    <row r="212" spans="1:27" ht="13.5" thickBot="1" x14ac:dyDescent="0.25">
      <c r="A212" s="57">
        <v>38</v>
      </c>
      <c r="B212" s="22" t="s">
        <v>466</v>
      </c>
      <c r="C212" s="23" t="s">
        <v>467</v>
      </c>
      <c r="D212" s="25">
        <v>19.712178046000002</v>
      </c>
      <c r="E212" s="25">
        <v>7.5787227060000006</v>
      </c>
      <c r="F212" s="56">
        <v>1171.7159180881029</v>
      </c>
      <c r="G212" s="24">
        <f t="shared" si="48"/>
        <v>27.290900752000002</v>
      </c>
      <c r="H212" s="24">
        <f t="shared" si="45"/>
        <v>117.17159180881029</v>
      </c>
      <c r="I212" s="25">
        <f t="shared" si="46"/>
        <v>272.90900752000005</v>
      </c>
      <c r="J212" s="14" t="str">
        <f t="shared" si="47"/>
        <v>Nei</v>
      </c>
      <c r="K212" s="45">
        <f t="shared" si="49"/>
        <v>1000</v>
      </c>
      <c r="L212" s="20">
        <f t="shared" si="39"/>
        <v>30019.990827200007</v>
      </c>
      <c r="M212" s="20">
        <f t="shared" si="40"/>
        <v>8187.2702256000011</v>
      </c>
      <c r="N212" s="20">
        <f t="shared" si="41"/>
        <v>8187.2702256000011</v>
      </c>
      <c r="O212" s="20">
        <f t="shared" si="42"/>
        <v>54581.80150400001</v>
      </c>
      <c r="P212" s="20">
        <f t="shared" si="43"/>
        <v>8187.2702256000011</v>
      </c>
      <c r="Q212" s="29">
        <f t="shared" si="44"/>
        <v>163745.40451200001</v>
      </c>
      <c r="R212" s="20">
        <f t="shared" si="50"/>
        <v>272909.00752000004</v>
      </c>
      <c r="S212" s="20">
        <f t="shared" si="51"/>
        <v>272909.00752000004</v>
      </c>
      <c r="Z212" s="39"/>
      <c r="AA212" s="39"/>
    </row>
    <row r="213" spans="1:27" x14ac:dyDescent="0.2">
      <c r="A213" s="30">
        <v>42</v>
      </c>
      <c r="B213" s="13" t="s">
        <v>468</v>
      </c>
      <c r="C213" s="6" t="s">
        <v>469</v>
      </c>
      <c r="D213" s="19">
        <v>4.6430866579999996</v>
      </c>
      <c r="E213" s="19">
        <v>3.381101503</v>
      </c>
      <c r="F213" s="55">
        <v>192.97356706681359</v>
      </c>
      <c r="G213" s="18">
        <f t="shared" si="48"/>
        <v>8.0241881609999997</v>
      </c>
      <c r="H213" s="18">
        <f t="shared" si="45"/>
        <v>19.297356706681359</v>
      </c>
      <c r="I213" s="19">
        <f t="shared" si="46"/>
        <v>80.241881609999993</v>
      </c>
      <c r="J213" s="8" t="str">
        <f t="shared" si="47"/>
        <v>Nei</v>
      </c>
      <c r="K213" s="45">
        <f t="shared" si="49"/>
        <v>1240</v>
      </c>
      <c r="L213" s="20">
        <f t="shared" si="39"/>
        <v>10944.992651603998</v>
      </c>
      <c r="M213" s="20">
        <f t="shared" si="40"/>
        <v>2984.9979958919994</v>
      </c>
      <c r="N213" s="20">
        <f t="shared" si="41"/>
        <v>2984.9979958919994</v>
      </c>
      <c r="O213" s="20">
        <f t="shared" si="42"/>
        <v>19899.98663928</v>
      </c>
      <c r="P213" s="20">
        <f t="shared" si="43"/>
        <v>2984.9979958919994</v>
      </c>
      <c r="Q213" s="29">
        <f t="shared" si="44"/>
        <v>59699.959917839988</v>
      </c>
      <c r="R213" s="20">
        <f t="shared" si="50"/>
        <v>99499.933196399987</v>
      </c>
      <c r="S213" s="20">
        <f t="shared" si="51"/>
        <v>99499.933196399987</v>
      </c>
      <c r="Z213" s="39"/>
      <c r="AA213" s="39"/>
    </row>
    <row r="214" spans="1:27" x14ac:dyDescent="0.2">
      <c r="A214" s="30">
        <v>42</v>
      </c>
      <c r="B214" s="9" t="s">
        <v>470</v>
      </c>
      <c r="C214" s="5" t="s">
        <v>471</v>
      </c>
      <c r="D214" s="17">
        <v>20.162982545999999</v>
      </c>
      <c r="E214" s="17">
        <v>9.1004233509999999</v>
      </c>
      <c r="F214" s="53">
        <v>294.92668071399191</v>
      </c>
      <c r="G214" s="16">
        <f t="shared" si="48"/>
        <v>29.263405896999998</v>
      </c>
      <c r="H214" s="16">
        <f t="shared" si="45"/>
        <v>29.492668071399194</v>
      </c>
      <c r="I214" s="17">
        <f t="shared" si="46"/>
        <v>292.63405896999996</v>
      </c>
      <c r="J214" s="7" t="str">
        <f t="shared" si="47"/>
        <v>Nei</v>
      </c>
      <c r="K214" s="45">
        <f t="shared" si="49"/>
        <v>1000</v>
      </c>
      <c r="L214" s="20">
        <f t="shared" si="39"/>
        <v>32189.746486699994</v>
      </c>
      <c r="M214" s="20">
        <f t="shared" si="40"/>
        <v>8779.021769099998</v>
      </c>
      <c r="N214" s="20">
        <f t="shared" si="41"/>
        <v>8779.021769099998</v>
      </c>
      <c r="O214" s="20">
        <f t="shared" si="42"/>
        <v>58526.811793999994</v>
      </c>
      <c r="P214" s="20">
        <f t="shared" si="43"/>
        <v>8779.021769099998</v>
      </c>
      <c r="Q214" s="29">
        <f t="shared" si="44"/>
        <v>175580.43538199997</v>
      </c>
      <c r="R214" s="20">
        <f t="shared" si="50"/>
        <v>292634.05896999995</v>
      </c>
      <c r="S214" s="20">
        <f t="shared" si="51"/>
        <v>292634.05896999995</v>
      </c>
      <c r="Z214" s="39"/>
      <c r="AA214" s="39"/>
    </row>
    <row r="215" spans="1:27" x14ac:dyDescent="0.2">
      <c r="A215" s="30">
        <v>42</v>
      </c>
      <c r="B215" s="9" t="s">
        <v>472</v>
      </c>
      <c r="C215" s="5" t="s">
        <v>473</v>
      </c>
      <c r="D215" s="17">
        <v>19.322839283</v>
      </c>
      <c r="E215" s="17">
        <v>19.345089649000002</v>
      </c>
      <c r="F215" s="53">
        <v>270.20670820738815</v>
      </c>
      <c r="G215" s="16">
        <f t="shared" si="48"/>
        <v>38.667928932000002</v>
      </c>
      <c r="H215" s="16">
        <f t="shared" si="45"/>
        <v>27.020670820738815</v>
      </c>
      <c r="I215" s="17">
        <f t="shared" si="46"/>
        <v>270.20670820738815</v>
      </c>
      <c r="J215" s="7" t="str">
        <f t="shared" si="47"/>
        <v>JA</v>
      </c>
      <c r="K215" s="45">
        <f t="shared" si="49"/>
        <v>1000</v>
      </c>
      <c r="L215" s="20">
        <f t="shared" ref="L215:L278" si="52">S215*0.11</f>
        <v>29722.7379028127</v>
      </c>
      <c r="M215" s="20">
        <f t="shared" ref="M215:M278" si="53">S215*0.03</f>
        <v>8106.2012462216453</v>
      </c>
      <c r="N215" s="20">
        <f t="shared" ref="N215:N278" si="54">S215*0.03</f>
        <v>8106.2012462216453</v>
      </c>
      <c r="O215" s="20">
        <f t="shared" ref="O215:O278" si="55">S215*0.2</f>
        <v>54041.341641477637</v>
      </c>
      <c r="P215" s="20">
        <f t="shared" ref="P215:P278" si="56">S215*0.03</f>
        <v>8106.2012462216453</v>
      </c>
      <c r="Q215" s="29">
        <f t="shared" ref="Q215:Q278" si="57">S215*0.6</f>
        <v>162124.02492443289</v>
      </c>
      <c r="R215" s="20">
        <f t="shared" si="50"/>
        <v>270206.70820738818</v>
      </c>
      <c r="S215" s="20">
        <f t="shared" si="51"/>
        <v>270206.70820738818</v>
      </c>
      <c r="Z215" s="39"/>
      <c r="AA215" s="39"/>
    </row>
    <row r="216" spans="1:27" x14ac:dyDescent="0.2">
      <c r="A216" s="30">
        <v>42</v>
      </c>
      <c r="B216" s="9" t="s">
        <v>474</v>
      </c>
      <c r="C216" s="5" t="s">
        <v>475</v>
      </c>
      <c r="D216" s="17">
        <v>25.808664069999999</v>
      </c>
      <c r="E216" s="17">
        <v>39.110669180000002</v>
      </c>
      <c r="F216" s="53">
        <v>644.94198155005733</v>
      </c>
      <c r="G216" s="16">
        <f t="shared" si="48"/>
        <v>64.919333249999994</v>
      </c>
      <c r="H216" s="16">
        <f t="shared" si="45"/>
        <v>64.494198155005733</v>
      </c>
      <c r="I216" s="17">
        <f t="shared" si="46"/>
        <v>644.94198155005733</v>
      </c>
      <c r="J216" s="7" t="str">
        <f t="shared" si="47"/>
        <v>JA</v>
      </c>
      <c r="K216" s="45">
        <f t="shared" si="49"/>
        <v>1000</v>
      </c>
      <c r="L216" s="20">
        <f t="shared" si="52"/>
        <v>70943.617970506297</v>
      </c>
      <c r="M216" s="20">
        <f t="shared" si="53"/>
        <v>19348.259446501717</v>
      </c>
      <c r="N216" s="20">
        <f t="shared" si="54"/>
        <v>19348.259446501717</v>
      </c>
      <c r="O216" s="20">
        <f t="shared" si="55"/>
        <v>128988.39631001146</v>
      </c>
      <c r="P216" s="20">
        <f t="shared" si="56"/>
        <v>19348.259446501717</v>
      </c>
      <c r="Q216" s="29">
        <f t="shared" si="57"/>
        <v>386965.18893003435</v>
      </c>
      <c r="R216" s="20">
        <f t="shared" si="50"/>
        <v>644941.9815500573</v>
      </c>
      <c r="S216" s="20">
        <f t="shared" si="51"/>
        <v>644941.9815500573</v>
      </c>
      <c r="Z216" s="39"/>
      <c r="AA216" s="39"/>
    </row>
    <row r="217" spans="1:27" x14ac:dyDescent="0.2">
      <c r="A217" s="30">
        <v>42</v>
      </c>
      <c r="B217" s="9" t="s">
        <v>476</v>
      </c>
      <c r="C217" s="5" t="s">
        <v>477</v>
      </c>
      <c r="D217" s="17">
        <v>44.919176239999999</v>
      </c>
      <c r="E217" s="17">
        <v>12.76722155</v>
      </c>
      <c r="F217" s="53">
        <v>933.54456902006939</v>
      </c>
      <c r="G217" s="16">
        <f t="shared" si="48"/>
        <v>57.686397790000001</v>
      </c>
      <c r="H217" s="16">
        <f t="shared" si="45"/>
        <v>93.354456902006945</v>
      </c>
      <c r="I217" s="17">
        <f t="shared" si="46"/>
        <v>576.86397790000001</v>
      </c>
      <c r="J217" s="7" t="str">
        <f t="shared" si="47"/>
        <v>Nei</v>
      </c>
      <c r="K217" s="45">
        <f t="shared" si="49"/>
        <v>1000</v>
      </c>
      <c r="L217" s="20">
        <f t="shared" si="52"/>
        <v>63455.037569000007</v>
      </c>
      <c r="M217" s="20">
        <f t="shared" si="53"/>
        <v>17305.919336999999</v>
      </c>
      <c r="N217" s="20">
        <f t="shared" si="54"/>
        <v>17305.919336999999</v>
      </c>
      <c r="O217" s="20">
        <f t="shared" si="55"/>
        <v>115372.79558000002</v>
      </c>
      <c r="P217" s="20">
        <f t="shared" si="56"/>
        <v>17305.919336999999</v>
      </c>
      <c r="Q217" s="29">
        <f t="shared" si="57"/>
        <v>346118.38674000005</v>
      </c>
      <c r="R217" s="20">
        <f t="shared" si="50"/>
        <v>576863.97790000006</v>
      </c>
      <c r="S217" s="20">
        <f t="shared" si="51"/>
        <v>576863.97790000006</v>
      </c>
      <c r="Z217" s="39"/>
      <c r="AA217" s="39"/>
    </row>
    <row r="218" spans="1:27" x14ac:dyDescent="0.2">
      <c r="A218" s="30">
        <v>42</v>
      </c>
      <c r="B218" s="9" t="s">
        <v>478</v>
      </c>
      <c r="C218" s="5" t="s">
        <v>479</v>
      </c>
      <c r="D218" s="17">
        <v>34.093200799999998</v>
      </c>
      <c r="E218" s="17">
        <v>8.6096853299999996</v>
      </c>
      <c r="F218" s="53">
        <v>262.56424008529797</v>
      </c>
      <c r="G218" s="16">
        <f t="shared" si="48"/>
        <v>42.702886129999996</v>
      </c>
      <c r="H218" s="16">
        <f t="shared" si="45"/>
        <v>26.256424008529798</v>
      </c>
      <c r="I218" s="17">
        <f t="shared" si="46"/>
        <v>262.56424008529797</v>
      </c>
      <c r="J218" s="7" t="str">
        <f t="shared" si="47"/>
        <v>JA</v>
      </c>
      <c r="K218" s="45">
        <f t="shared" si="49"/>
        <v>1000</v>
      </c>
      <c r="L218" s="20">
        <f t="shared" si="52"/>
        <v>28882.066409382776</v>
      </c>
      <c r="M218" s="20">
        <f t="shared" si="53"/>
        <v>7876.9272025589389</v>
      </c>
      <c r="N218" s="20">
        <f t="shared" si="54"/>
        <v>7876.9272025589389</v>
      </c>
      <c r="O218" s="20">
        <f t="shared" si="55"/>
        <v>52512.848017059594</v>
      </c>
      <c r="P218" s="20">
        <f t="shared" si="56"/>
        <v>7876.9272025589389</v>
      </c>
      <c r="Q218" s="29">
        <f t="shared" si="57"/>
        <v>157538.54405117876</v>
      </c>
      <c r="R218" s="20">
        <f t="shared" si="50"/>
        <v>262564.24008529796</v>
      </c>
      <c r="S218" s="20">
        <f t="shared" si="51"/>
        <v>262564.24008529796</v>
      </c>
      <c r="Z218" s="39"/>
      <c r="AA218" s="39"/>
    </row>
    <row r="219" spans="1:27" x14ac:dyDescent="0.2">
      <c r="A219" s="30">
        <v>42</v>
      </c>
      <c r="B219" s="9" t="s">
        <v>480</v>
      </c>
      <c r="C219" s="5" t="s">
        <v>481</v>
      </c>
      <c r="D219" s="17">
        <v>17.326846410000002</v>
      </c>
      <c r="E219" s="17">
        <v>4.7261270599999996</v>
      </c>
      <c r="F219" s="53">
        <v>507.15573723820398</v>
      </c>
      <c r="G219" s="16">
        <f t="shared" si="48"/>
        <v>22.052973470000001</v>
      </c>
      <c r="H219" s="16">
        <f t="shared" si="45"/>
        <v>50.715573723820398</v>
      </c>
      <c r="I219" s="17">
        <f t="shared" si="46"/>
        <v>220.52973470000001</v>
      </c>
      <c r="J219" s="7" t="str">
        <f t="shared" si="47"/>
        <v>Nei</v>
      </c>
      <c r="K219" s="45">
        <f t="shared" si="49"/>
        <v>1000</v>
      </c>
      <c r="L219" s="20">
        <f t="shared" si="52"/>
        <v>24258.270817000001</v>
      </c>
      <c r="M219" s="20">
        <f t="shared" si="53"/>
        <v>6615.8920410000001</v>
      </c>
      <c r="N219" s="20">
        <f t="shared" si="54"/>
        <v>6615.8920410000001</v>
      </c>
      <c r="O219" s="20">
        <f t="shared" si="55"/>
        <v>44105.946940000002</v>
      </c>
      <c r="P219" s="20">
        <f t="shared" si="56"/>
        <v>6615.8920410000001</v>
      </c>
      <c r="Q219" s="29">
        <f t="shared" si="57"/>
        <v>132317.84081999998</v>
      </c>
      <c r="R219" s="20">
        <f t="shared" si="50"/>
        <v>220529.7347</v>
      </c>
      <c r="S219" s="20">
        <f t="shared" si="51"/>
        <v>220529.7347</v>
      </c>
      <c r="Z219" s="39"/>
      <c r="AA219" s="39"/>
    </row>
    <row r="220" spans="1:27" x14ac:dyDescent="0.2">
      <c r="A220" s="30">
        <v>42</v>
      </c>
      <c r="B220" s="9" t="s">
        <v>482</v>
      </c>
      <c r="C220" s="5" t="s">
        <v>483</v>
      </c>
      <c r="D220" s="17">
        <v>5.9587244289999992</v>
      </c>
      <c r="E220" s="17">
        <v>2.7277204890000002</v>
      </c>
      <c r="F220" s="53">
        <v>322.13672029391387</v>
      </c>
      <c r="G220" s="16">
        <f t="shared" si="48"/>
        <v>8.6864449179999994</v>
      </c>
      <c r="H220" s="16">
        <f t="shared" si="45"/>
        <v>32.21367202939139</v>
      </c>
      <c r="I220" s="17">
        <f t="shared" si="46"/>
        <v>86.864449179999994</v>
      </c>
      <c r="J220" s="7" t="str">
        <f t="shared" si="47"/>
        <v>Nei</v>
      </c>
      <c r="K220" s="45">
        <f t="shared" si="49"/>
        <v>1240</v>
      </c>
      <c r="L220" s="20">
        <f t="shared" si="52"/>
        <v>11848.310868151999</v>
      </c>
      <c r="M220" s="20">
        <f t="shared" si="53"/>
        <v>3231.3575094959997</v>
      </c>
      <c r="N220" s="20">
        <f t="shared" si="54"/>
        <v>3231.3575094959997</v>
      </c>
      <c r="O220" s="20">
        <f t="shared" si="55"/>
        <v>21542.383396639998</v>
      </c>
      <c r="P220" s="20">
        <f t="shared" si="56"/>
        <v>3231.3575094959997</v>
      </c>
      <c r="Q220" s="29">
        <f t="shared" si="57"/>
        <v>64627.150189919994</v>
      </c>
      <c r="R220" s="20">
        <f t="shared" si="50"/>
        <v>107711.91698319999</v>
      </c>
      <c r="S220" s="20">
        <f t="shared" si="51"/>
        <v>107711.91698319999</v>
      </c>
      <c r="Z220" s="39"/>
      <c r="AA220" s="39"/>
    </row>
    <row r="221" spans="1:27" x14ac:dyDescent="0.2">
      <c r="A221" s="30">
        <v>42</v>
      </c>
      <c r="B221" s="9" t="s">
        <v>484</v>
      </c>
      <c r="C221" s="5" t="s">
        <v>485</v>
      </c>
      <c r="D221" s="17">
        <v>4.4500571310000003</v>
      </c>
      <c r="E221" s="17">
        <v>2.0746548589999998</v>
      </c>
      <c r="F221" s="53">
        <v>342.96337980372527</v>
      </c>
      <c r="G221" s="16">
        <f t="shared" si="48"/>
        <v>6.5247119900000001</v>
      </c>
      <c r="H221" s="16">
        <f t="shared" si="45"/>
        <v>34.296337980372527</v>
      </c>
      <c r="I221" s="17">
        <f t="shared" si="46"/>
        <v>65.247119900000001</v>
      </c>
      <c r="J221" s="7" t="str">
        <f t="shared" si="47"/>
        <v>Nei</v>
      </c>
      <c r="K221" s="45">
        <f t="shared" si="49"/>
        <v>1240</v>
      </c>
      <c r="L221" s="20">
        <f t="shared" si="52"/>
        <v>8899.7071543599995</v>
      </c>
      <c r="M221" s="20">
        <f t="shared" si="53"/>
        <v>2427.1928602799999</v>
      </c>
      <c r="N221" s="20">
        <f t="shared" si="54"/>
        <v>2427.1928602799999</v>
      </c>
      <c r="O221" s="20">
        <f t="shared" si="55"/>
        <v>16181.285735199999</v>
      </c>
      <c r="P221" s="20">
        <f t="shared" si="56"/>
        <v>2427.1928602799999</v>
      </c>
      <c r="Q221" s="29">
        <f t="shared" si="57"/>
        <v>48543.857205599998</v>
      </c>
      <c r="R221" s="20">
        <f t="shared" si="50"/>
        <v>80906.428675999996</v>
      </c>
      <c r="S221" s="20">
        <f t="shared" si="51"/>
        <v>80906.428675999996</v>
      </c>
      <c r="Z221" s="39"/>
      <c r="AA221" s="39"/>
    </row>
    <row r="222" spans="1:27" x14ac:dyDescent="0.2">
      <c r="A222" s="30">
        <v>42</v>
      </c>
      <c r="B222" s="9" t="s">
        <v>486</v>
      </c>
      <c r="C222" s="5" t="s">
        <v>487</v>
      </c>
      <c r="D222" s="17">
        <v>7.5445685180000002</v>
      </c>
      <c r="E222" s="17">
        <v>3.6007377850000002</v>
      </c>
      <c r="F222" s="53">
        <v>215.04763157158393</v>
      </c>
      <c r="G222" s="16">
        <f t="shared" si="48"/>
        <v>11.145306303</v>
      </c>
      <c r="H222" s="16">
        <f t="shared" si="45"/>
        <v>21.504763157158393</v>
      </c>
      <c r="I222" s="17">
        <f t="shared" si="46"/>
        <v>111.45306303</v>
      </c>
      <c r="J222" s="7" t="str">
        <f t="shared" si="47"/>
        <v>Nei</v>
      </c>
      <c r="K222" s="45">
        <f t="shared" si="49"/>
        <v>1240</v>
      </c>
      <c r="L222" s="20">
        <f t="shared" si="52"/>
        <v>15202.197797291998</v>
      </c>
      <c r="M222" s="20">
        <f t="shared" si="53"/>
        <v>4146.053944715999</v>
      </c>
      <c r="N222" s="20">
        <f t="shared" si="54"/>
        <v>4146.053944715999</v>
      </c>
      <c r="O222" s="20">
        <f t="shared" si="55"/>
        <v>27640.359631439998</v>
      </c>
      <c r="P222" s="20">
        <f t="shared" si="56"/>
        <v>4146.053944715999</v>
      </c>
      <c r="Q222" s="29">
        <f t="shared" si="57"/>
        <v>82921.078894319988</v>
      </c>
      <c r="R222" s="20">
        <f t="shared" si="50"/>
        <v>138201.79815719998</v>
      </c>
      <c r="S222" s="20">
        <f t="shared" si="51"/>
        <v>138201.79815719998</v>
      </c>
      <c r="Z222" s="39"/>
      <c r="AA222" s="39"/>
    </row>
    <row r="223" spans="1:27" x14ac:dyDescent="0.2">
      <c r="A223" s="30">
        <v>42</v>
      </c>
      <c r="B223" s="9" t="s">
        <v>488</v>
      </c>
      <c r="C223" s="5" t="s">
        <v>489</v>
      </c>
      <c r="D223" s="17">
        <v>9.5181817530000004</v>
      </c>
      <c r="E223" s="17">
        <v>2.7497986940000003</v>
      </c>
      <c r="F223" s="53">
        <v>644.54483037893192</v>
      </c>
      <c r="G223" s="16">
        <f t="shared" si="48"/>
        <v>12.267980447000001</v>
      </c>
      <c r="H223" s="16">
        <f t="shared" si="45"/>
        <v>64.454483037893198</v>
      </c>
      <c r="I223" s="17">
        <f t="shared" si="46"/>
        <v>122.67980447000001</v>
      </c>
      <c r="J223" s="7" t="str">
        <f t="shared" si="47"/>
        <v>Nei</v>
      </c>
      <c r="K223" s="45">
        <f t="shared" si="49"/>
        <v>1240</v>
      </c>
      <c r="L223" s="20">
        <f t="shared" si="52"/>
        <v>16733.525329707998</v>
      </c>
      <c r="M223" s="20">
        <f t="shared" si="53"/>
        <v>4563.688726284</v>
      </c>
      <c r="N223" s="20">
        <f t="shared" si="54"/>
        <v>4563.688726284</v>
      </c>
      <c r="O223" s="20">
        <f t="shared" si="55"/>
        <v>30424.591508559999</v>
      </c>
      <c r="P223" s="20">
        <f t="shared" si="56"/>
        <v>4563.688726284</v>
      </c>
      <c r="Q223" s="29">
        <f t="shared" si="57"/>
        <v>91273.774525679997</v>
      </c>
      <c r="R223" s="20">
        <f t="shared" si="50"/>
        <v>152122.9575428</v>
      </c>
      <c r="S223" s="20">
        <f t="shared" si="51"/>
        <v>152122.9575428</v>
      </c>
      <c r="Z223" s="39"/>
      <c r="AA223" s="39"/>
    </row>
    <row r="224" spans="1:27" x14ac:dyDescent="0.2">
      <c r="A224" s="30">
        <v>42</v>
      </c>
      <c r="B224" s="9" t="s">
        <v>490</v>
      </c>
      <c r="C224" s="5" t="s">
        <v>491</v>
      </c>
      <c r="D224" s="17">
        <v>6.2902265719999999</v>
      </c>
      <c r="E224" s="17">
        <v>7.7343823079999998</v>
      </c>
      <c r="F224" s="53">
        <v>190.43133952737688</v>
      </c>
      <c r="G224" s="16">
        <f t="shared" si="48"/>
        <v>14.024608879999999</v>
      </c>
      <c r="H224" s="16">
        <f t="shared" si="45"/>
        <v>19.043133952737687</v>
      </c>
      <c r="I224" s="17">
        <f t="shared" si="46"/>
        <v>140.2460888</v>
      </c>
      <c r="J224" s="7" t="str">
        <f t="shared" si="47"/>
        <v>Nei</v>
      </c>
      <c r="K224" s="45">
        <f t="shared" si="49"/>
        <v>1240</v>
      </c>
      <c r="L224" s="20">
        <f t="shared" si="52"/>
        <v>19129.566512320001</v>
      </c>
      <c r="M224" s="20">
        <f t="shared" si="53"/>
        <v>5217.1545033599996</v>
      </c>
      <c r="N224" s="20">
        <f t="shared" si="54"/>
        <v>5217.1545033599996</v>
      </c>
      <c r="O224" s="20">
        <f t="shared" si="55"/>
        <v>34781.030022400002</v>
      </c>
      <c r="P224" s="20">
        <f t="shared" si="56"/>
        <v>5217.1545033599996</v>
      </c>
      <c r="Q224" s="29">
        <f t="shared" si="57"/>
        <v>104343.0900672</v>
      </c>
      <c r="R224" s="20">
        <f t="shared" si="50"/>
        <v>173905.150112</v>
      </c>
      <c r="S224" s="20">
        <f t="shared" si="51"/>
        <v>173905.150112</v>
      </c>
      <c r="Z224" s="39"/>
      <c r="AA224" s="39"/>
    </row>
    <row r="225" spans="1:34" x14ac:dyDescent="0.2">
      <c r="A225" s="30">
        <v>42</v>
      </c>
      <c r="B225" s="9" t="s">
        <v>492</v>
      </c>
      <c r="C225" s="5" t="s">
        <v>493</v>
      </c>
      <c r="D225" s="17">
        <v>12.626434016000001</v>
      </c>
      <c r="E225" s="17">
        <v>3.6084039509999997</v>
      </c>
      <c r="F225" s="53">
        <v>637.36342070726243</v>
      </c>
      <c r="G225" s="16">
        <f t="shared" si="48"/>
        <v>16.234837967000001</v>
      </c>
      <c r="H225" s="16">
        <f t="shared" si="45"/>
        <v>63.736342070726245</v>
      </c>
      <c r="I225" s="17">
        <f t="shared" si="46"/>
        <v>162.34837967000001</v>
      </c>
      <c r="J225" s="7" t="str">
        <f t="shared" si="47"/>
        <v>Nei</v>
      </c>
      <c r="K225" s="45">
        <f t="shared" si="49"/>
        <v>1240</v>
      </c>
      <c r="L225" s="20">
        <f t="shared" si="52"/>
        <v>22000</v>
      </c>
      <c r="M225" s="20">
        <f t="shared" si="53"/>
        <v>6000</v>
      </c>
      <c r="N225" s="20">
        <f t="shared" si="54"/>
        <v>6000</v>
      </c>
      <c r="O225" s="20">
        <f t="shared" si="55"/>
        <v>40000</v>
      </c>
      <c r="P225" s="20">
        <f t="shared" si="56"/>
        <v>6000</v>
      </c>
      <c r="Q225" s="29">
        <f t="shared" si="57"/>
        <v>120000</v>
      </c>
      <c r="R225" s="20">
        <f t="shared" si="50"/>
        <v>201311.99079080002</v>
      </c>
      <c r="S225" s="20">
        <f t="shared" si="51"/>
        <v>200000</v>
      </c>
      <c r="Z225" s="39"/>
      <c r="AA225" s="39"/>
    </row>
    <row r="226" spans="1:34" x14ac:dyDescent="0.2">
      <c r="A226" s="30">
        <v>42</v>
      </c>
      <c r="B226" s="9" t="s">
        <v>494</v>
      </c>
      <c r="C226" s="5" t="s">
        <v>495</v>
      </c>
      <c r="D226" s="17">
        <v>13.949068387000001</v>
      </c>
      <c r="E226" s="17">
        <v>1.595572124</v>
      </c>
      <c r="F226" s="53">
        <v>1123.7561416395449</v>
      </c>
      <c r="G226" s="16">
        <f t="shared" si="48"/>
        <v>15.544640511000001</v>
      </c>
      <c r="H226" s="16">
        <f t="shared" si="45"/>
        <v>112.37561416395449</v>
      </c>
      <c r="I226" s="17">
        <f t="shared" si="46"/>
        <v>155.44640511</v>
      </c>
      <c r="J226" s="7" t="str">
        <f t="shared" si="47"/>
        <v>Nei</v>
      </c>
      <c r="K226" s="45">
        <f t="shared" si="49"/>
        <v>1240</v>
      </c>
      <c r="L226" s="20">
        <f t="shared" si="52"/>
        <v>21202.889657003998</v>
      </c>
      <c r="M226" s="20">
        <f t="shared" si="53"/>
        <v>5782.6062700919992</v>
      </c>
      <c r="N226" s="20">
        <f t="shared" si="54"/>
        <v>5782.6062700919992</v>
      </c>
      <c r="O226" s="20">
        <f t="shared" si="55"/>
        <v>38550.708467279997</v>
      </c>
      <c r="P226" s="20">
        <f t="shared" si="56"/>
        <v>5782.6062700919992</v>
      </c>
      <c r="Q226" s="29">
        <f t="shared" si="57"/>
        <v>115652.12540183999</v>
      </c>
      <c r="R226" s="20">
        <f t="shared" si="50"/>
        <v>192753.54233639999</v>
      </c>
      <c r="S226" s="20">
        <f t="shared" si="51"/>
        <v>192753.54233639999</v>
      </c>
      <c r="Z226" s="39"/>
      <c r="AA226" s="39"/>
    </row>
    <row r="227" spans="1:34" x14ac:dyDescent="0.2">
      <c r="A227" s="30">
        <v>42</v>
      </c>
      <c r="B227" s="9" t="s">
        <v>496</v>
      </c>
      <c r="C227" s="5" t="s">
        <v>497</v>
      </c>
      <c r="D227" s="17">
        <v>5.4637546080000003</v>
      </c>
      <c r="E227" s="17">
        <v>1.2992281969999999</v>
      </c>
      <c r="F227" s="53">
        <v>261.63064159828855</v>
      </c>
      <c r="G227" s="16">
        <f t="shared" si="48"/>
        <v>6.762982805</v>
      </c>
      <c r="H227" s="16">
        <f t="shared" si="45"/>
        <v>26.163064159828856</v>
      </c>
      <c r="I227" s="17">
        <f t="shared" si="46"/>
        <v>67.62982805</v>
      </c>
      <c r="J227" s="7" t="str">
        <f t="shared" si="47"/>
        <v>Nei</v>
      </c>
      <c r="K227" s="45">
        <f t="shared" si="49"/>
        <v>1240</v>
      </c>
      <c r="L227" s="20">
        <f t="shared" si="52"/>
        <v>9224.7085460200014</v>
      </c>
      <c r="M227" s="20">
        <f t="shared" si="53"/>
        <v>2515.8296034600003</v>
      </c>
      <c r="N227" s="20">
        <f t="shared" si="54"/>
        <v>2515.8296034600003</v>
      </c>
      <c r="O227" s="20">
        <f t="shared" si="55"/>
        <v>16772.197356400004</v>
      </c>
      <c r="P227" s="20">
        <f t="shared" si="56"/>
        <v>2515.8296034600003</v>
      </c>
      <c r="Q227" s="29">
        <f t="shared" si="57"/>
        <v>50316.5920692</v>
      </c>
      <c r="R227" s="20">
        <f t="shared" si="50"/>
        <v>83860.986782000007</v>
      </c>
      <c r="S227" s="20">
        <f t="shared" si="51"/>
        <v>83860.986782000007</v>
      </c>
      <c r="Z227" s="39"/>
      <c r="AA227" s="39"/>
    </row>
    <row r="228" spans="1:34" x14ac:dyDescent="0.2">
      <c r="A228" s="30">
        <v>42</v>
      </c>
      <c r="B228" s="9" t="s">
        <v>498</v>
      </c>
      <c r="C228" s="5" t="s">
        <v>499</v>
      </c>
      <c r="D228" s="17">
        <v>12.175138219000001</v>
      </c>
      <c r="E228" s="17">
        <v>3.8647941009999998</v>
      </c>
      <c r="F228" s="53">
        <v>587.0755227921685</v>
      </c>
      <c r="G228" s="16">
        <f t="shared" si="48"/>
        <v>16.039932320000002</v>
      </c>
      <c r="H228" s="16">
        <f t="shared" si="45"/>
        <v>58.707552279216856</v>
      </c>
      <c r="I228" s="17">
        <f t="shared" si="46"/>
        <v>160.39932320000003</v>
      </c>
      <c r="J228" s="7" t="str">
        <f t="shared" si="47"/>
        <v>Nei</v>
      </c>
      <c r="K228" s="45">
        <f t="shared" si="49"/>
        <v>1240</v>
      </c>
      <c r="L228" s="20">
        <f t="shared" si="52"/>
        <v>21878.467684480005</v>
      </c>
      <c r="M228" s="20">
        <f t="shared" si="53"/>
        <v>5966.8548230400011</v>
      </c>
      <c r="N228" s="20">
        <f t="shared" si="54"/>
        <v>5966.8548230400011</v>
      </c>
      <c r="O228" s="20">
        <f t="shared" si="55"/>
        <v>39779.032153600012</v>
      </c>
      <c r="P228" s="20">
        <f t="shared" si="56"/>
        <v>5966.8548230400011</v>
      </c>
      <c r="Q228" s="29">
        <f t="shared" si="57"/>
        <v>119337.09646080001</v>
      </c>
      <c r="R228" s="20">
        <f t="shared" si="50"/>
        <v>198895.16076800003</v>
      </c>
      <c r="S228" s="20">
        <f t="shared" si="51"/>
        <v>198895.16076800003</v>
      </c>
      <c r="Z228" s="39"/>
      <c r="AA228" s="39"/>
    </row>
    <row r="229" spans="1:34" x14ac:dyDescent="0.2">
      <c r="A229" s="30">
        <v>42</v>
      </c>
      <c r="B229" s="9" t="s">
        <v>500</v>
      </c>
      <c r="C229" s="5" t="s">
        <v>501</v>
      </c>
      <c r="D229" s="17">
        <v>9.2397381079999992</v>
      </c>
      <c r="E229" s="17">
        <v>1.863307601</v>
      </c>
      <c r="F229" s="53">
        <v>832.86008113094431</v>
      </c>
      <c r="G229" s="16">
        <f t="shared" si="48"/>
        <v>11.103045709</v>
      </c>
      <c r="H229" s="16">
        <f t="shared" si="45"/>
        <v>83.286008113094439</v>
      </c>
      <c r="I229" s="17">
        <f t="shared" si="46"/>
        <v>111.03045709</v>
      </c>
      <c r="J229" s="7" t="str">
        <f t="shared" si="47"/>
        <v>Nei</v>
      </c>
      <c r="K229" s="45">
        <f t="shared" si="49"/>
        <v>1240</v>
      </c>
      <c r="L229" s="20">
        <f t="shared" si="52"/>
        <v>15144.554347076</v>
      </c>
      <c r="M229" s="20">
        <f t="shared" si="53"/>
        <v>4130.333003748</v>
      </c>
      <c r="N229" s="20">
        <f t="shared" si="54"/>
        <v>4130.333003748</v>
      </c>
      <c r="O229" s="20">
        <f t="shared" si="55"/>
        <v>27535.553358320001</v>
      </c>
      <c r="P229" s="20">
        <f t="shared" si="56"/>
        <v>4130.333003748</v>
      </c>
      <c r="Q229" s="29">
        <f t="shared" si="57"/>
        <v>82606.660074960004</v>
      </c>
      <c r="R229" s="20">
        <f t="shared" si="50"/>
        <v>137677.76679160001</v>
      </c>
      <c r="S229" s="20">
        <f t="shared" si="51"/>
        <v>137677.76679160001</v>
      </c>
      <c r="Z229" s="39"/>
      <c r="AA229" s="39"/>
    </row>
    <row r="230" spans="1:34" x14ac:dyDescent="0.2">
      <c r="A230" s="30">
        <v>42</v>
      </c>
      <c r="B230" s="9" t="s">
        <v>502</v>
      </c>
      <c r="C230" s="5" t="s">
        <v>503</v>
      </c>
      <c r="D230" s="17">
        <v>10.5680222</v>
      </c>
      <c r="E230" s="17">
        <v>1.4584244499999999</v>
      </c>
      <c r="F230" s="53">
        <v>582.20010264837515</v>
      </c>
      <c r="G230" s="16">
        <f t="shared" si="48"/>
        <v>12.02644665</v>
      </c>
      <c r="H230" s="16">
        <f t="shared" si="45"/>
        <v>58.220010264837519</v>
      </c>
      <c r="I230" s="17">
        <f t="shared" si="46"/>
        <v>120.2644665</v>
      </c>
      <c r="J230" s="7" t="str">
        <f t="shared" si="47"/>
        <v>Nei</v>
      </c>
      <c r="K230" s="45">
        <f t="shared" si="49"/>
        <v>1240</v>
      </c>
      <c r="L230" s="20">
        <f t="shared" si="52"/>
        <v>16404.073230599999</v>
      </c>
      <c r="M230" s="20">
        <f t="shared" si="53"/>
        <v>4473.8381538000003</v>
      </c>
      <c r="N230" s="20">
        <f t="shared" si="54"/>
        <v>4473.8381538000003</v>
      </c>
      <c r="O230" s="20">
        <f t="shared" si="55"/>
        <v>29825.587692000001</v>
      </c>
      <c r="P230" s="20">
        <f t="shared" si="56"/>
        <v>4473.8381538000003</v>
      </c>
      <c r="Q230" s="29">
        <f t="shared" si="57"/>
        <v>89476.763076000003</v>
      </c>
      <c r="R230" s="20">
        <f t="shared" si="50"/>
        <v>149127.93846</v>
      </c>
      <c r="S230" s="20">
        <f t="shared" si="51"/>
        <v>149127.93846</v>
      </c>
      <c r="Z230" s="39"/>
      <c r="AA230" s="39"/>
    </row>
    <row r="231" spans="1:34" x14ac:dyDescent="0.2">
      <c r="A231" s="30">
        <v>42</v>
      </c>
      <c r="B231" s="9" t="s">
        <v>504</v>
      </c>
      <c r="C231" s="5" t="s">
        <v>505</v>
      </c>
      <c r="D231" s="17">
        <v>3.20822984</v>
      </c>
      <c r="E231" s="17">
        <v>1.18467879</v>
      </c>
      <c r="F231" s="53">
        <v>543.97155105640832</v>
      </c>
      <c r="G231" s="16">
        <f t="shared" si="48"/>
        <v>4.39290863</v>
      </c>
      <c r="H231" s="16">
        <f t="shared" si="45"/>
        <v>54.397155105640834</v>
      </c>
      <c r="I231" s="17">
        <f t="shared" si="46"/>
        <v>43.929086300000002</v>
      </c>
      <c r="J231" s="7" t="str">
        <f t="shared" si="47"/>
        <v>Nei</v>
      </c>
      <c r="K231" s="45">
        <f t="shared" si="49"/>
        <v>1240</v>
      </c>
      <c r="L231" s="20">
        <f t="shared" si="52"/>
        <v>5991.92737132</v>
      </c>
      <c r="M231" s="20">
        <f t="shared" si="53"/>
        <v>1634.1620103599998</v>
      </c>
      <c r="N231" s="20">
        <f t="shared" si="54"/>
        <v>1634.1620103599998</v>
      </c>
      <c r="O231" s="20">
        <f t="shared" si="55"/>
        <v>10894.413402400001</v>
      </c>
      <c r="P231" s="20">
        <f t="shared" si="56"/>
        <v>1634.1620103599998</v>
      </c>
      <c r="Q231" s="29">
        <f t="shared" si="57"/>
        <v>32683.240207199997</v>
      </c>
      <c r="R231" s="20">
        <f t="shared" si="50"/>
        <v>54472.067012</v>
      </c>
      <c r="S231" s="20">
        <f t="shared" si="51"/>
        <v>54472.067012</v>
      </c>
      <c r="Z231" s="39"/>
      <c r="AA231" s="39"/>
    </row>
    <row r="232" spans="1:34" s="26" customFormat="1" ht="13.5" thickBot="1" x14ac:dyDescent="0.25">
      <c r="A232" s="30">
        <v>42</v>
      </c>
      <c r="B232" s="9" t="s">
        <v>506</v>
      </c>
      <c r="C232" s="5" t="s">
        <v>507</v>
      </c>
      <c r="D232" s="17">
        <v>13.825562060000001</v>
      </c>
      <c r="E232" s="17">
        <v>6.89918137</v>
      </c>
      <c r="F232" s="53">
        <v>384.47791263602824</v>
      </c>
      <c r="G232" s="16">
        <f t="shared" si="48"/>
        <v>20.72474343</v>
      </c>
      <c r="H232" s="16">
        <f t="shared" si="45"/>
        <v>38.447791263602824</v>
      </c>
      <c r="I232" s="17">
        <f t="shared" si="46"/>
        <v>207.24743430000001</v>
      </c>
      <c r="J232" s="7" t="str">
        <f t="shared" si="47"/>
        <v>Nei</v>
      </c>
      <c r="K232" s="45">
        <f t="shared" si="49"/>
        <v>1000</v>
      </c>
      <c r="L232" s="20">
        <f t="shared" si="52"/>
        <v>22797.217773000004</v>
      </c>
      <c r="M232" s="20">
        <f t="shared" si="53"/>
        <v>6217.4230290000005</v>
      </c>
      <c r="N232" s="20">
        <f t="shared" si="54"/>
        <v>6217.4230290000005</v>
      </c>
      <c r="O232" s="20">
        <f t="shared" si="55"/>
        <v>41449.486860000005</v>
      </c>
      <c r="P232" s="20">
        <f t="shared" si="56"/>
        <v>6217.4230290000005</v>
      </c>
      <c r="Q232" s="29">
        <f t="shared" si="57"/>
        <v>124348.46058000001</v>
      </c>
      <c r="R232" s="20">
        <f t="shared" si="50"/>
        <v>207247.43430000002</v>
      </c>
      <c r="S232" s="20">
        <f t="shared" si="51"/>
        <v>207247.43430000002</v>
      </c>
      <c r="T232"/>
      <c r="U232" s="39"/>
      <c r="V232" s="39"/>
      <c r="W232" s="40"/>
      <c r="X232"/>
      <c r="Y232"/>
      <c r="Z232" s="39"/>
      <c r="AA232" s="39"/>
      <c r="AB232"/>
      <c r="AC232"/>
      <c r="AD232"/>
      <c r="AE232"/>
      <c r="AF232"/>
      <c r="AG232"/>
      <c r="AH232"/>
    </row>
    <row r="233" spans="1:34" x14ac:dyDescent="0.2">
      <c r="A233" s="30">
        <v>42</v>
      </c>
      <c r="B233" s="9" t="s">
        <v>508</v>
      </c>
      <c r="C233" s="5" t="s">
        <v>509</v>
      </c>
      <c r="D233" s="17">
        <v>9.7649696699999993</v>
      </c>
      <c r="E233" s="17">
        <v>2.1033904199999998</v>
      </c>
      <c r="F233" s="53">
        <v>823.28440417691047</v>
      </c>
      <c r="G233" s="16">
        <f t="shared" si="48"/>
        <v>11.868360089999999</v>
      </c>
      <c r="H233" s="16">
        <f t="shared" si="45"/>
        <v>82.328440417691056</v>
      </c>
      <c r="I233" s="17">
        <f t="shared" si="46"/>
        <v>118.68360089999999</v>
      </c>
      <c r="J233" s="7" t="str">
        <f t="shared" si="47"/>
        <v>Nei</v>
      </c>
      <c r="K233" s="45">
        <f t="shared" si="49"/>
        <v>1240</v>
      </c>
      <c r="L233" s="20">
        <f t="shared" si="52"/>
        <v>16188.443162759999</v>
      </c>
      <c r="M233" s="20">
        <f t="shared" si="53"/>
        <v>4415.0299534799997</v>
      </c>
      <c r="N233" s="20">
        <f t="shared" si="54"/>
        <v>4415.0299534799997</v>
      </c>
      <c r="O233" s="20">
        <f t="shared" si="55"/>
        <v>29433.533023199998</v>
      </c>
      <c r="P233" s="20">
        <f t="shared" si="56"/>
        <v>4415.0299534799997</v>
      </c>
      <c r="Q233" s="29">
        <f t="shared" si="57"/>
        <v>88300.599069599994</v>
      </c>
      <c r="R233" s="20">
        <f t="shared" si="50"/>
        <v>147167.66511599999</v>
      </c>
      <c r="S233" s="20">
        <f t="shared" si="51"/>
        <v>147167.66511599999</v>
      </c>
      <c r="Z233" s="39"/>
      <c r="AA233" s="39"/>
    </row>
    <row r="234" spans="1:34" x14ac:dyDescent="0.2">
      <c r="A234" s="30">
        <v>42</v>
      </c>
      <c r="B234" s="9" t="s">
        <v>510</v>
      </c>
      <c r="C234" s="5" t="s">
        <v>511</v>
      </c>
      <c r="D234" s="17">
        <v>31.46348613</v>
      </c>
      <c r="E234" s="17">
        <v>9.2360919900000003</v>
      </c>
      <c r="F234" s="53">
        <v>642.80181259554695</v>
      </c>
      <c r="G234" s="16">
        <f t="shared" si="48"/>
        <v>40.699578119999998</v>
      </c>
      <c r="H234" s="16">
        <f t="shared" si="45"/>
        <v>64.280181259554695</v>
      </c>
      <c r="I234" s="17">
        <f t="shared" si="46"/>
        <v>406.99578120000001</v>
      </c>
      <c r="J234" s="7" t="str">
        <f t="shared" si="47"/>
        <v>Nei</v>
      </c>
      <c r="K234" s="45">
        <f t="shared" si="49"/>
        <v>1000</v>
      </c>
      <c r="L234" s="20">
        <f t="shared" si="52"/>
        <v>44769.535932000006</v>
      </c>
      <c r="M234" s="20">
        <f t="shared" si="53"/>
        <v>12209.873436</v>
      </c>
      <c r="N234" s="20">
        <f t="shared" si="54"/>
        <v>12209.873436</v>
      </c>
      <c r="O234" s="20">
        <f t="shared" si="55"/>
        <v>81399.156240000011</v>
      </c>
      <c r="P234" s="20">
        <f t="shared" si="56"/>
        <v>12209.873436</v>
      </c>
      <c r="Q234" s="29">
        <f t="shared" si="57"/>
        <v>244197.46872</v>
      </c>
      <c r="R234" s="20">
        <f t="shared" si="50"/>
        <v>406995.78120000003</v>
      </c>
      <c r="S234" s="20">
        <f t="shared" si="51"/>
        <v>406995.78120000003</v>
      </c>
      <c r="Z234" s="39"/>
      <c r="AA234" s="39"/>
    </row>
    <row r="235" spans="1:34" x14ac:dyDescent="0.2">
      <c r="A235" s="30">
        <v>42</v>
      </c>
      <c r="B235" s="9" t="s">
        <v>512</v>
      </c>
      <c r="C235" s="5" t="s">
        <v>513</v>
      </c>
      <c r="D235" s="17">
        <v>15.57408496</v>
      </c>
      <c r="E235" s="17">
        <v>2.0485420200000002</v>
      </c>
      <c r="F235" s="53">
        <v>461.3253310210207</v>
      </c>
      <c r="G235" s="16">
        <f t="shared" si="48"/>
        <v>17.62262698</v>
      </c>
      <c r="H235" s="16">
        <f t="shared" si="45"/>
        <v>46.132533102102073</v>
      </c>
      <c r="I235" s="17">
        <f t="shared" si="46"/>
        <v>176.22626980000001</v>
      </c>
      <c r="J235" s="7" t="str">
        <f t="shared" si="47"/>
        <v>Nei</v>
      </c>
      <c r="K235" s="45">
        <f t="shared" si="49"/>
        <v>1240</v>
      </c>
      <c r="L235" s="20">
        <f t="shared" si="52"/>
        <v>22000</v>
      </c>
      <c r="M235" s="20">
        <f t="shared" si="53"/>
        <v>6000</v>
      </c>
      <c r="N235" s="20">
        <f t="shared" si="54"/>
        <v>6000</v>
      </c>
      <c r="O235" s="20">
        <f t="shared" si="55"/>
        <v>40000</v>
      </c>
      <c r="P235" s="20">
        <f t="shared" si="56"/>
        <v>6000</v>
      </c>
      <c r="Q235" s="29">
        <f t="shared" si="57"/>
        <v>120000</v>
      </c>
      <c r="R235" s="20">
        <f t="shared" si="50"/>
        <v>218520.57455200001</v>
      </c>
      <c r="S235" s="20">
        <f t="shared" si="51"/>
        <v>200000</v>
      </c>
      <c r="Z235" s="39"/>
      <c r="AA235" s="39"/>
    </row>
    <row r="236" spans="1:34" x14ac:dyDescent="0.2">
      <c r="A236" s="30">
        <v>42</v>
      </c>
      <c r="B236" s="9" t="s">
        <v>514</v>
      </c>
      <c r="C236" s="5" t="s">
        <v>515</v>
      </c>
      <c r="D236" s="17">
        <v>27.638555019999998</v>
      </c>
      <c r="E236" s="17">
        <v>5.6713485199999996</v>
      </c>
      <c r="F236" s="53">
        <v>963.21486712419221</v>
      </c>
      <c r="G236" s="16">
        <f t="shared" si="48"/>
        <v>33.309903540000001</v>
      </c>
      <c r="H236" s="16">
        <f t="shared" si="45"/>
        <v>96.32148671241923</v>
      </c>
      <c r="I236" s="17">
        <f t="shared" si="46"/>
        <v>333.09903539999999</v>
      </c>
      <c r="J236" s="7" t="str">
        <f t="shared" si="47"/>
        <v>Nei</v>
      </c>
      <c r="K236" s="45">
        <f t="shared" si="49"/>
        <v>1000</v>
      </c>
      <c r="L236" s="20">
        <f t="shared" si="52"/>
        <v>36640.893894000001</v>
      </c>
      <c r="M236" s="20">
        <f t="shared" si="53"/>
        <v>9992.9710619999987</v>
      </c>
      <c r="N236" s="20">
        <f t="shared" si="54"/>
        <v>9992.9710619999987</v>
      </c>
      <c r="O236" s="20">
        <f t="shared" si="55"/>
        <v>66619.807079999999</v>
      </c>
      <c r="P236" s="20">
        <f t="shared" si="56"/>
        <v>9992.9710619999987</v>
      </c>
      <c r="Q236" s="29">
        <f t="shared" si="57"/>
        <v>199859.42124</v>
      </c>
      <c r="R236" s="20">
        <f t="shared" si="50"/>
        <v>333099.03539999999</v>
      </c>
      <c r="S236" s="20">
        <f t="shared" si="51"/>
        <v>333099.03539999999</v>
      </c>
      <c r="Z236" s="39"/>
      <c r="AA236" s="39"/>
    </row>
    <row r="237" spans="1:34" ht="13.5" thickBot="1" x14ac:dyDescent="0.25">
      <c r="A237" s="57">
        <v>42</v>
      </c>
      <c r="B237" s="22" t="s">
        <v>516</v>
      </c>
      <c r="C237" s="23" t="s">
        <v>517</v>
      </c>
      <c r="D237" s="25">
        <v>13.382675519999999</v>
      </c>
      <c r="E237" s="25">
        <v>1.5829844199999998</v>
      </c>
      <c r="F237" s="56">
        <v>1407.9565816206289</v>
      </c>
      <c r="G237" s="24">
        <f t="shared" si="48"/>
        <v>14.965659939999998</v>
      </c>
      <c r="H237" s="24">
        <f t="shared" si="45"/>
        <v>140.79565816206289</v>
      </c>
      <c r="I237" s="25">
        <f t="shared" si="46"/>
        <v>149.65659939999998</v>
      </c>
      <c r="J237" s="14" t="str">
        <f t="shared" si="47"/>
        <v>Nei</v>
      </c>
      <c r="K237" s="45">
        <f t="shared" si="49"/>
        <v>1240</v>
      </c>
      <c r="L237" s="20">
        <f t="shared" si="52"/>
        <v>20413.160158159997</v>
      </c>
      <c r="M237" s="20">
        <f t="shared" si="53"/>
        <v>5567.2254976799986</v>
      </c>
      <c r="N237" s="20">
        <f t="shared" si="54"/>
        <v>5567.2254976799986</v>
      </c>
      <c r="O237" s="20">
        <f t="shared" si="55"/>
        <v>37114.836651199992</v>
      </c>
      <c r="P237" s="20">
        <f t="shared" si="56"/>
        <v>5567.2254976799986</v>
      </c>
      <c r="Q237" s="29">
        <f t="shared" si="57"/>
        <v>111344.50995359998</v>
      </c>
      <c r="R237" s="20">
        <f t="shared" si="50"/>
        <v>185574.18325599996</v>
      </c>
      <c r="S237" s="20">
        <f t="shared" si="51"/>
        <v>185574.18325599996</v>
      </c>
      <c r="Z237" s="39"/>
      <c r="AA237" s="39"/>
    </row>
    <row r="238" spans="1:34" x14ac:dyDescent="0.2">
      <c r="A238" s="30">
        <v>46</v>
      </c>
      <c r="B238" s="58" t="s">
        <v>518</v>
      </c>
      <c r="C238" s="6" t="s">
        <v>519</v>
      </c>
      <c r="D238" s="19">
        <v>31.096991717999998</v>
      </c>
      <c r="E238" s="19">
        <v>71.097029192000008</v>
      </c>
      <c r="F238" s="55">
        <v>464.71465066747294</v>
      </c>
      <c r="G238" s="18">
        <f t="shared" si="48"/>
        <v>102.19402091000001</v>
      </c>
      <c r="H238" s="18">
        <f t="shared" si="45"/>
        <v>46.471465066747299</v>
      </c>
      <c r="I238" s="19">
        <f t="shared" si="46"/>
        <v>464.71465066747294</v>
      </c>
      <c r="J238" s="8" t="str">
        <f t="shared" si="47"/>
        <v>JA</v>
      </c>
      <c r="K238" s="45">
        <f t="shared" si="49"/>
        <v>1000</v>
      </c>
      <c r="L238" s="20">
        <f t="shared" si="52"/>
        <v>51118.611573422022</v>
      </c>
      <c r="M238" s="20">
        <f t="shared" si="53"/>
        <v>13941.439520024187</v>
      </c>
      <c r="N238" s="20">
        <f t="shared" si="54"/>
        <v>13941.439520024187</v>
      </c>
      <c r="O238" s="20">
        <f t="shared" si="55"/>
        <v>92942.930133494592</v>
      </c>
      <c r="P238" s="20">
        <f t="shared" si="56"/>
        <v>13941.439520024187</v>
      </c>
      <c r="Q238" s="29">
        <f t="shared" si="57"/>
        <v>278828.79040048376</v>
      </c>
      <c r="R238" s="20">
        <f t="shared" si="50"/>
        <v>464714.65066747292</v>
      </c>
      <c r="S238" s="20">
        <f t="shared" si="51"/>
        <v>464714.65066747292</v>
      </c>
      <c r="Z238" s="39"/>
      <c r="AA238" s="39"/>
    </row>
    <row r="239" spans="1:34" x14ac:dyDescent="0.2">
      <c r="A239" s="30">
        <v>46</v>
      </c>
      <c r="B239" s="9" t="s">
        <v>520</v>
      </c>
      <c r="C239" s="5" t="s">
        <v>521</v>
      </c>
      <c r="D239" s="17">
        <v>30.694156881000001</v>
      </c>
      <c r="E239" s="17">
        <v>8.9206503469999987</v>
      </c>
      <c r="F239" s="53">
        <v>521.57425234363234</v>
      </c>
      <c r="G239" s="16">
        <f t="shared" si="48"/>
        <v>39.614807228000004</v>
      </c>
      <c r="H239" s="16">
        <f t="shared" si="45"/>
        <v>52.157425234363238</v>
      </c>
      <c r="I239" s="17">
        <f t="shared" si="46"/>
        <v>396.14807228000006</v>
      </c>
      <c r="J239" s="7" t="str">
        <f t="shared" si="47"/>
        <v>Nei</v>
      </c>
      <c r="K239" s="45">
        <f t="shared" si="49"/>
        <v>1000</v>
      </c>
      <c r="L239" s="20">
        <f t="shared" si="52"/>
        <v>43576.287950800011</v>
      </c>
      <c r="M239" s="20">
        <f t="shared" si="53"/>
        <v>11884.442168400003</v>
      </c>
      <c r="N239" s="20">
        <f t="shared" si="54"/>
        <v>11884.442168400003</v>
      </c>
      <c r="O239" s="20">
        <f t="shared" si="55"/>
        <v>79229.614456000025</v>
      </c>
      <c r="P239" s="20">
        <f t="shared" si="56"/>
        <v>11884.442168400003</v>
      </c>
      <c r="Q239" s="29">
        <f t="shared" si="57"/>
        <v>237688.84336800003</v>
      </c>
      <c r="R239" s="20">
        <f t="shared" si="50"/>
        <v>396148.07228000008</v>
      </c>
      <c r="S239" s="20">
        <f t="shared" si="51"/>
        <v>396148.07228000008</v>
      </c>
      <c r="Z239" s="39"/>
      <c r="AA239" s="39"/>
    </row>
    <row r="240" spans="1:34" x14ac:dyDescent="0.2">
      <c r="A240" s="30">
        <v>46</v>
      </c>
      <c r="B240" s="9" t="s">
        <v>522</v>
      </c>
      <c r="C240" s="5" t="s">
        <v>523</v>
      </c>
      <c r="D240" s="17">
        <v>30.673112958999997</v>
      </c>
      <c r="E240" s="17">
        <v>2.198608911</v>
      </c>
      <c r="F240" s="53">
        <v>397.59549666431218</v>
      </c>
      <c r="G240" s="16">
        <f t="shared" si="48"/>
        <v>32.871721869999995</v>
      </c>
      <c r="H240" s="16">
        <f t="shared" si="45"/>
        <v>39.759549666431219</v>
      </c>
      <c r="I240" s="17">
        <f t="shared" si="46"/>
        <v>328.71721869999993</v>
      </c>
      <c r="J240" s="7" t="str">
        <f t="shared" si="47"/>
        <v>Nei</v>
      </c>
      <c r="K240" s="45">
        <f t="shared" si="49"/>
        <v>1000</v>
      </c>
      <c r="L240" s="20">
        <f t="shared" si="52"/>
        <v>36158.89405699999</v>
      </c>
      <c r="M240" s="20">
        <f t="shared" si="53"/>
        <v>9861.5165609999967</v>
      </c>
      <c r="N240" s="20">
        <f t="shared" si="54"/>
        <v>9861.5165609999967</v>
      </c>
      <c r="O240" s="20">
        <f t="shared" si="55"/>
        <v>65743.443739999988</v>
      </c>
      <c r="P240" s="20">
        <f t="shared" si="56"/>
        <v>9861.5165609999967</v>
      </c>
      <c r="Q240" s="29">
        <f t="shared" si="57"/>
        <v>197230.33121999993</v>
      </c>
      <c r="R240" s="20">
        <f t="shared" si="50"/>
        <v>328717.21869999991</v>
      </c>
      <c r="S240" s="20">
        <f t="shared" si="51"/>
        <v>328717.21869999991</v>
      </c>
      <c r="Z240" s="39"/>
      <c r="AA240" s="39"/>
    </row>
    <row r="241" spans="1:27" x14ac:dyDescent="0.2">
      <c r="A241" s="30">
        <v>46</v>
      </c>
      <c r="B241" s="9" t="s">
        <v>524</v>
      </c>
      <c r="C241" s="5" t="s">
        <v>525</v>
      </c>
      <c r="D241" s="17">
        <v>29.991631112</v>
      </c>
      <c r="E241" s="17">
        <v>5.6005536649999996</v>
      </c>
      <c r="F241" s="53">
        <v>246.15290877227818</v>
      </c>
      <c r="G241" s="16">
        <f t="shared" si="48"/>
        <v>35.592184777</v>
      </c>
      <c r="H241" s="16">
        <f t="shared" si="45"/>
        <v>24.615290877227821</v>
      </c>
      <c r="I241" s="17">
        <f t="shared" si="46"/>
        <v>246.15290877227818</v>
      </c>
      <c r="J241" s="7" t="str">
        <f t="shared" si="47"/>
        <v>JA</v>
      </c>
      <c r="K241" s="45">
        <f t="shared" si="49"/>
        <v>1000</v>
      </c>
      <c r="L241" s="20">
        <f t="shared" si="52"/>
        <v>27076.819964950599</v>
      </c>
      <c r="M241" s="20">
        <f t="shared" si="53"/>
        <v>7384.5872631683451</v>
      </c>
      <c r="N241" s="20">
        <f t="shared" si="54"/>
        <v>7384.5872631683451</v>
      </c>
      <c r="O241" s="20">
        <f t="shared" si="55"/>
        <v>49230.581754455634</v>
      </c>
      <c r="P241" s="20">
        <f t="shared" si="56"/>
        <v>7384.5872631683451</v>
      </c>
      <c r="Q241" s="29">
        <f t="shared" si="57"/>
        <v>147691.7452633669</v>
      </c>
      <c r="R241" s="20">
        <f t="shared" si="50"/>
        <v>246152.90877227817</v>
      </c>
      <c r="S241" s="20">
        <f t="shared" si="51"/>
        <v>246152.90877227817</v>
      </c>
      <c r="Z241" s="39"/>
      <c r="AA241" s="39"/>
    </row>
    <row r="242" spans="1:27" x14ac:dyDescent="0.2">
      <c r="A242" s="30">
        <v>46</v>
      </c>
      <c r="B242" s="9" t="s">
        <v>526</v>
      </c>
      <c r="C242" s="5" t="s">
        <v>527</v>
      </c>
      <c r="D242" s="17">
        <v>16.540333954000001</v>
      </c>
      <c r="E242" s="17">
        <v>8.3826493269999993</v>
      </c>
      <c r="F242" s="53">
        <v>246.57498326382256</v>
      </c>
      <c r="G242" s="16">
        <f t="shared" si="48"/>
        <v>24.922983281</v>
      </c>
      <c r="H242" s="16">
        <f t="shared" si="45"/>
        <v>24.657498326382257</v>
      </c>
      <c r="I242" s="17">
        <f t="shared" si="46"/>
        <v>246.57498326382256</v>
      </c>
      <c r="J242" s="7" t="str">
        <f t="shared" si="47"/>
        <v>JA</v>
      </c>
      <c r="K242" s="45">
        <f t="shared" si="49"/>
        <v>1000</v>
      </c>
      <c r="L242" s="20">
        <f t="shared" si="52"/>
        <v>27123.248159020481</v>
      </c>
      <c r="M242" s="20">
        <f t="shared" si="53"/>
        <v>7397.2494979146768</v>
      </c>
      <c r="N242" s="20">
        <f t="shared" si="54"/>
        <v>7397.2494979146768</v>
      </c>
      <c r="O242" s="20">
        <f t="shared" si="55"/>
        <v>49314.996652764516</v>
      </c>
      <c r="P242" s="20">
        <f t="shared" si="56"/>
        <v>7397.2494979146768</v>
      </c>
      <c r="Q242" s="29">
        <f t="shared" si="57"/>
        <v>147944.98995829353</v>
      </c>
      <c r="R242" s="20">
        <f t="shared" si="50"/>
        <v>246574.98326382256</v>
      </c>
      <c r="S242" s="20">
        <f t="shared" si="51"/>
        <v>246574.98326382256</v>
      </c>
      <c r="Z242" s="39"/>
      <c r="AA242" s="39"/>
    </row>
    <row r="243" spans="1:27" x14ac:dyDescent="0.2">
      <c r="A243" s="30">
        <v>46</v>
      </c>
      <c r="B243" s="9" t="s">
        <v>528</v>
      </c>
      <c r="C243" s="5" t="s">
        <v>529</v>
      </c>
      <c r="D243" s="17">
        <v>8.2372191239999992</v>
      </c>
      <c r="E243" s="17">
        <v>9.2752083980000002</v>
      </c>
      <c r="F243" s="53">
        <v>143.73241365767299</v>
      </c>
      <c r="G243" s="16">
        <f t="shared" si="48"/>
        <v>17.512427521999999</v>
      </c>
      <c r="H243" s="16">
        <f t="shared" si="45"/>
        <v>14.373241365767299</v>
      </c>
      <c r="I243" s="17">
        <f t="shared" si="46"/>
        <v>143.73241365767299</v>
      </c>
      <c r="J243" s="7" t="str">
        <f t="shared" si="47"/>
        <v>JA</v>
      </c>
      <c r="K243" s="45">
        <f t="shared" si="49"/>
        <v>1240</v>
      </c>
      <c r="L243" s="20">
        <f t="shared" si="52"/>
        <v>19605.101222906596</v>
      </c>
      <c r="M243" s="20">
        <f t="shared" si="53"/>
        <v>5346.845788065435</v>
      </c>
      <c r="N243" s="20">
        <f t="shared" si="54"/>
        <v>5346.845788065435</v>
      </c>
      <c r="O243" s="20">
        <f t="shared" si="55"/>
        <v>35645.638587102898</v>
      </c>
      <c r="P243" s="20">
        <f t="shared" si="56"/>
        <v>5346.845788065435</v>
      </c>
      <c r="Q243" s="29">
        <f t="shared" si="57"/>
        <v>106936.9157613087</v>
      </c>
      <c r="R243" s="20">
        <f t="shared" si="50"/>
        <v>178228.1929355145</v>
      </c>
      <c r="S243" s="20">
        <f t="shared" si="51"/>
        <v>178228.1929355145</v>
      </c>
      <c r="Z243" s="39"/>
      <c r="AA243" s="39"/>
    </row>
    <row r="244" spans="1:27" x14ac:dyDescent="0.2">
      <c r="A244" s="30">
        <v>46</v>
      </c>
      <c r="B244" s="9" t="s">
        <v>530</v>
      </c>
      <c r="C244" s="5" t="s">
        <v>531</v>
      </c>
      <c r="D244" s="17">
        <v>9.0026588719999996</v>
      </c>
      <c r="E244" s="17">
        <v>2.3860636090000003</v>
      </c>
      <c r="F244" s="53">
        <v>142.46107337761183</v>
      </c>
      <c r="G244" s="16">
        <f t="shared" si="48"/>
        <v>11.388722481</v>
      </c>
      <c r="H244" s="16">
        <f t="shared" si="45"/>
        <v>14.246107337761183</v>
      </c>
      <c r="I244" s="17">
        <f t="shared" si="46"/>
        <v>113.88722481000001</v>
      </c>
      <c r="J244" s="7" t="str">
        <f t="shared" si="47"/>
        <v>Nei</v>
      </c>
      <c r="K244" s="45">
        <f t="shared" si="49"/>
        <v>1240</v>
      </c>
      <c r="L244" s="20">
        <f t="shared" si="52"/>
        <v>15534.217464084</v>
      </c>
      <c r="M244" s="20">
        <f t="shared" si="53"/>
        <v>4236.6047629320001</v>
      </c>
      <c r="N244" s="20">
        <f t="shared" si="54"/>
        <v>4236.6047629320001</v>
      </c>
      <c r="O244" s="20">
        <f t="shared" si="55"/>
        <v>28244.031752880001</v>
      </c>
      <c r="P244" s="20">
        <f t="shared" si="56"/>
        <v>4236.6047629320001</v>
      </c>
      <c r="Q244" s="29">
        <f t="shared" si="57"/>
        <v>84732.095258639994</v>
      </c>
      <c r="R244" s="20">
        <f t="shared" si="50"/>
        <v>141220.1587644</v>
      </c>
      <c r="S244" s="20">
        <f t="shared" si="51"/>
        <v>141220.1587644</v>
      </c>
      <c r="Z244" s="39"/>
      <c r="AA244" s="39"/>
    </row>
    <row r="245" spans="1:27" x14ac:dyDescent="0.2">
      <c r="A245" s="30">
        <v>46</v>
      </c>
      <c r="B245" s="9" t="s">
        <v>532</v>
      </c>
      <c r="C245" s="5" t="s">
        <v>533</v>
      </c>
      <c r="D245" s="17">
        <v>13.822855873</v>
      </c>
      <c r="E245" s="17">
        <v>3.4014929629999999</v>
      </c>
      <c r="F245" s="53">
        <v>255.11501263783805</v>
      </c>
      <c r="G245" s="16">
        <f t="shared" si="48"/>
        <v>17.224348836000001</v>
      </c>
      <c r="H245" s="16">
        <f t="shared" si="45"/>
        <v>25.511501263783806</v>
      </c>
      <c r="I245" s="17">
        <f t="shared" si="46"/>
        <v>172.24348836000001</v>
      </c>
      <c r="J245" s="7" t="str">
        <f t="shared" si="47"/>
        <v>Nei</v>
      </c>
      <c r="K245" s="45">
        <f t="shared" si="49"/>
        <v>1240</v>
      </c>
      <c r="L245" s="20">
        <f t="shared" si="52"/>
        <v>22000</v>
      </c>
      <c r="M245" s="20">
        <f t="shared" si="53"/>
        <v>6000</v>
      </c>
      <c r="N245" s="20">
        <f t="shared" si="54"/>
        <v>6000</v>
      </c>
      <c r="O245" s="20">
        <f t="shared" si="55"/>
        <v>40000</v>
      </c>
      <c r="P245" s="20">
        <f t="shared" si="56"/>
        <v>6000</v>
      </c>
      <c r="Q245" s="29">
        <f t="shared" si="57"/>
        <v>120000</v>
      </c>
      <c r="R245" s="20">
        <f t="shared" si="50"/>
        <v>213581.92556640002</v>
      </c>
      <c r="S245" s="20">
        <f t="shared" si="51"/>
        <v>200000</v>
      </c>
      <c r="Z245" s="39"/>
      <c r="AA245" s="39"/>
    </row>
    <row r="246" spans="1:27" x14ac:dyDescent="0.2">
      <c r="A246" s="30">
        <v>46</v>
      </c>
      <c r="B246" s="9" t="s">
        <v>534</v>
      </c>
      <c r="C246" s="5" t="s">
        <v>535</v>
      </c>
      <c r="D246" s="17">
        <v>45.252833939000006</v>
      </c>
      <c r="E246" s="17">
        <v>7.5282202410000005</v>
      </c>
      <c r="F246" s="53">
        <v>558.46147688381927</v>
      </c>
      <c r="G246" s="16">
        <f t="shared" si="48"/>
        <v>52.781054180000005</v>
      </c>
      <c r="H246" s="16">
        <f t="shared" si="45"/>
        <v>55.846147688381933</v>
      </c>
      <c r="I246" s="17">
        <f t="shared" si="46"/>
        <v>527.81054180000001</v>
      </c>
      <c r="J246" s="7" t="str">
        <f t="shared" si="47"/>
        <v>Nei</v>
      </c>
      <c r="K246" s="45">
        <f t="shared" si="49"/>
        <v>1000</v>
      </c>
      <c r="L246" s="20">
        <f t="shared" si="52"/>
        <v>58059.159597999998</v>
      </c>
      <c r="M246" s="20">
        <f t="shared" si="53"/>
        <v>15834.316253999999</v>
      </c>
      <c r="N246" s="20">
        <f t="shared" si="54"/>
        <v>15834.316253999999</v>
      </c>
      <c r="O246" s="20">
        <f t="shared" si="55"/>
        <v>105562.10836000001</v>
      </c>
      <c r="P246" s="20">
        <f t="shared" si="56"/>
        <v>15834.316253999999</v>
      </c>
      <c r="Q246" s="29">
        <f t="shared" si="57"/>
        <v>316686.32507999998</v>
      </c>
      <c r="R246" s="20">
        <f t="shared" si="50"/>
        <v>527810.54180000001</v>
      </c>
      <c r="S246" s="20">
        <f t="shared" si="51"/>
        <v>527810.54180000001</v>
      </c>
      <c r="Z246" s="39"/>
      <c r="AA246" s="39"/>
    </row>
    <row r="247" spans="1:27" x14ac:dyDescent="0.2">
      <c r="A247" s="30">
        <v>46</v>
      </c>
      <c r="B247" s="9" t="s">
        <v>536</v>
      </c>
      <c r="C247" s="5" t="s">
        <v>537</v>
      </c>
      <c r="D247" s="17">
        <v>27.784211081999999</v>
      </c>
      <c r="E247" s="17">
        <v>6.2298489940000001</v>
      </c>
      <c r="F247" s="53">
        <v>731.51799817709207</v>
      </c>
      <c r="G247" s="16">
        <f t="shared" si="48"/>
        <v>34.014060076</v>
      </c>
      <c r="H247" s="16">
        <f t="shared" si="45"/>
        <v>73.151799817709204</v>
      </c>
      <c r="I247" s="17">
        <f t="shared" si="46"/>
        <v>340.14060075999998</v>
      </c>
      <c r="J247" s="7" t="str">
        <f t="shared" si="47"/>
        <v>Nei</v>
      </c>
      <c r="K247" s="45">
        <f t="shared" si="49"/>
        <v>1000</v>
      </c>
      <c r="L247" s="20">
        <f t="shared" si="52"/>
        <v>37415.466083600004</v>
      </c>
      <c r="M247" s="20">
        <f t="shared" si="53"/>
        <v>10204.2180228</v>
      </c>
      <c r="N247" s="20">
        <f t="shared" si="54"/>
        <v>10204.2180228</v>
      </c>
      <c r="O247" s="20">
        <f t="shared" si="55"/>
        <v>68028.120152000003</v>
      </c>
      <c r="P247" s="20">
        <f t="shared" si="56"/>
        <v>10204.2180228</v>
      </c>
      <c r="Q247" s="29">
        <f t="shared" si="57"/>
        <v>204084.36045599999</v>
      </c>
      <c r="R247" s="20">
        <f t="shared" si="50"/>
        <v>340140.60076</v>
      </c>
      <c r="S247" s="20">
        <f t="shared" si="51"/>
        <v>340140.60076</v>
      </c>
      <c r="Z247" s="39"/>
      <c r="AA247" s="39"/>
    </row>
    <row r="248" spans="1:27" x14ac:dyDescent="0.2">
      <c r="A248" s="30">
        <v>46</v>
      </c>
      <c r="B248" s="9" t="s">
        <v>538</v>
      </c>
      <c r="C248" s="5" t="s">
        <v>539</v>
      </c>
      <c r="D248" s="17">
        <v>4.0809815479999996</v>
      </c>
      <c r="E248" s="17">
        <v>1.1850845379999999</v>
      </c>
      <c r="F248" s="53">
        <v>208.98292550356257</v>
      </c>
      <c r="G248" s="16">
        <f t="shared" si="48"/>
        <v>5.2660660859999995</v>
      </c>
      <c r="H248" s="16">
        <f t="shared" si="45"/>
        <v>20.89829255035626</v>
      </c>
      <c r="I248" s="17">
        <f t="shared" si="46"/>
        <v>52.660660859999993</v>
      </c>
      <c r="J248" s="7" t="str">
        <f t="shared" si="47"/>
        <v>Nei</v>
      </c>
      <c r="K248" s="45">
        <f t="shared" si="49"/>
        <v>1240</v>
      </c>
      <c r="L248" s="20">
        <f t="shared" si="52"/>
        <v>7182.9141413039988</v>
      </c>
      <c r="M248" s="20">
        <f t="shared" si="53"/>
        <v>1958.9765839919996</v>
      </c>
      <c r="N248" s="20">
        <f t="shared" si="54"/>
        <v>1958.9765839919996</v>
      </c>
      <c r="O248" s="20">
        <f t="shared" si="55"/>
        <v>13059.843893279998</v>
      </c>
      <c r="P248" s="20">
        <f t="shared" si="56"/>
        <v>1958.9765839919996</v>
      </c>
      <c r="Q248" s="29">
        <f t="shared" si="57"/>
        <v>39179.531679839994</v>
      </c>
      <c r="R248" s="20">
        <f t="shared" si="50"/>
        <v>65299.219466399991</v>
      </c>
      <c r="S248" s="20">
        <f t="shared" si="51"/>
        <v>65299.219466399991</v>
      </c>
      <c r="Z248" s="39"/>
      <c r="AA248" s="39"/>
    </row>
    <row r="249" spans="1:27" x14ac:dyDescent="0.2">
      <c r="A249" s="30">
        <v>46</v>
      </c>
      <c r="B249" s="9" t="s">
        <v>540</v>
      </c>
      <c r="C249" s="5" t="s">
        <v>541</v>
      </c>
      <c r="D249" s="17">
        <v>7.334267369</v>
      </c>
      <c r="E249" s="17">
        <v>0.96762927099999996</v>
      </c>
      <c r="F249" s="53">
        <v>155.61055171865365</v>
      </c>
      <c r="G249" s="16">
        <f t="shared" si="48"/>
        <v>8.3018966400000007</v>
      </c>
      <c r="H249" s="16">
        <f t="shared" si="45"/>
        <v>15.561055171865366</v>
      </c>
      <c r="I249" s="17">
        <f t="shared" si="46"/>
        <v>83.018966400000011</v>
      </c>
      <c r="J249" s="7" t="str">
        <f t="shared" si="47"/>
        <v>Nei</v>
      </c>
      <c r="K249" s="45">
        <f t="shared" si="49"/>
        <v>1240</v>
      </c>
      <c r="L249" s="20">
        <f t="shared" si="52"/>
        <v>11323.787016960001</v>
      </c>
      <c r="M249" s="20">
        <f t="shared" si="53"/>
        <v>3088.3055500800001</v>
      </c>
      <c r="N249" s="20">
        <f t="shared" si="54"/>
        <v>3088.3055500800001</v>
      </c>
      <c r="O249" s="20">
        <f t="shared" si="55"/>
        <v>20588.703667200003</v>
      </c>
      <c r="P249" s="20">
        <f t="shared" si="56"/>
        <v>3088.3055500800001</v>
      </c>
      <c r="Q249" s="29">
        <f t="shared" si="57"/>
        <v>61766.111001600002</v>
      </c>
      <c r="R249" s="20">
        <f t="shared" si="50"/>
        <v>102943.51833600001</v>
      </c>
      <c r="S249" s="20">
        <f t="shared" si="51"/>
        <v>102943.51833600001</v>
      </c>
      <c r="Z249" s="39"/>
      <c r="AA249" s="39"/>
    </row>
    <row r="250" spans="1:27" x14ac:dyDescent="0.2">
      <c r="A250" s="30">
        <v>46</v>
      </c>
      <c r="B250" s="9" t="s">
        <v>542</v>
      </c>
      <c r="C250" s="5" t="s">
        <v>543</v>
      </c>
      <c r="D250" s="17">
        <v>64.963327699000004</v>
      </c>
      <c r="E250" s="17">
        <v>10.571457501999999</v>
      </c>
      <c r="F250" s="53">
        <v>1275.3215535353315</v>
      </c>
      <c r="G250" s="16">
        <f t="shared" si="48"/>
        <v>75.534785201000005</v>
      </c>
      <c r="H250" s="16">
        <f t="shared" si="45"/>
        <v>127.53215535353316</v>
      </c>
      <c r="I250" s="17">
        <f t="shared" si="46"/>
        <v>755.34785201</v>
      </c>
      <c r="J250" s="7" t="str">
        <f t="shared" si="47"/>
        <v>Nei</v>
      </c>
      <c r="K250" s="45">
        <f t="shared" si="49"/>
        <v>1000</v>
      </c>
      <c r="L250" s="20">
        <f t="shared" si="52"/>
        <v>83088.263721100011</v>
      </c>
      <c r="M250" s="20">
        <f t="shared" si="53"/>
        <v>22660.4355603</v>
      </c>
      <c r="N250" s="20">
        <f t="shared" si="54"/>
        <v>22660.4355603</v>
      </c>
      <c r="O250" s="20">
        <f t="shared" si="55"/>
        <v>151069.57040200001</v>
      </c>
      <c r="P250" s="20">
        <f t="shared" si="56"/>
        <v>22660.4355603</v>
      </c>
      <c r="Q250" s="29">
        <f t="shared" si="57"/>
        <v>453208.71120600001</v>
      </c>
      <c r="R250" s="20">
        <f t="shared" si="50"/>
        <v>755347.85201000003</v>
      </c>
      <c r="S250" s="20">
        <f t="shared" si="51"/>
        <v>755347.85201000003</v>
      </c>
      <c r="Z250" s="39"/>
      <c r="AA250" s="39"/>
    </row>
    <row r="251" spans="1:27" x14ac:dyDescent="0.2">
      <c r="A251" s="30">
        <v>46</v>
      </c>
      <c r="B251" s="9" t="s">
        <v>544</v>
      </c>
      <c r="C251" s="5" t="s">
        <v>545</v>
      </c>
      <c r="D251" s="17">
        <v>25.178226759000001</v>
      </c>
      <c r="E251" s="17">
        <v>5.1887945010000003</v>
      </c>
      <c r="F251" s="53">
        <v>476.43937697081788</v>
      </c>
      <c r="G251" s="16">
        <f t="shared" si="48"/>
        <v>30.367021260000001</v>
      </c>
      <c r="H251" s="16">
        <f t="shared" si="45"/>
        <v>47.643937697081789</v>
      </c>
      <c r="I251" s="17">
        <f t="shared" si="46"/>
        <v>303.67021260000001</v>
      </c>
      <c r="J251" s="7" t="str">
        <f t="shared" si="47"/>
        <v>Nei</v>
      </c>
      <c r="K251" s="45">
        <f t="shared" si="49"/>
        <v>1000</v>
      </c>
      <c r="L251" s="20">
        <f t="shared" si="52"/>
        <v>33403.723386000005</v>
      </c>
      <c r="M251" s="20">
        <f t="shared" si="53"/>
        <v>9110.1063780000004</v>
      </c>
      <c r="N251" s="20">
        <f t="shared" si="54"/>
        <v>9110.1063780000004</v>
      </c>
      <c r="O251" s="20">
        <f t="shared" si="55"/>
        <v>60734.04252000001</v>
      </c>
      <c r="P251" s="20">
        <f t="shared" si="56"/>
        <v>9110.1063780000004</v>
      </c>
      <c r="Q251" s="29">
        <f t="shared" si="57"/>
        <v>182202.12756000002</v>
      </c>
      <c r="R251" s="20">
        <f t="shared" si="50"/>
        <v>303670.21260000003</v>
      </c>
      <c r="S251" s="20">
        <f t="shared" si="51"/>
        <v>303670.21260000003</v>
      </c>
      <c r="Z251" s="39"/>
      <c r="AA251" s="39"/>
    </row>
    <row r="252" spans="1:27" x14ac:dyDescent="0.2">
      <c r="A252" s="30">
        <v>46</v>
      </c>
      <c r="B252" s="9" t="s">
        <v>546</v>
      </c>
      <c r="C252" s="5" t="s">
        <v>547</v>
      </c>
      <c r="D252" s="17">
        <v>5.3837166869999997</v>
      </c>
      <c r="E252" s="17">
        <v>1.7613856780000001</v>
      </c>
      <c r="F252" s="53">
        <v>269.0664940168507</v>
      </c>
      <c r="G252" s="16">
        <f t="shared" si="48"/>
        <v>7.1451023649999996</v>
      </c>
      <c r="H252" s="16">
        <f t="shared" si="45"/>
        <v>26.906649401685073</v>
      </c>
      <c r="I252" s="17">
        <f t="shared" si="46"/>
        <v>71.451023649999996</v>
      </c>
      <c r="J252" s="7" t="str">
        <f t="shared" si="47"/>
        <v>Nei</v>
      </c>
      <c r="K252" s="45">
        <f t="shared" si="49"/>
        <v>1240</v>
      </c>
      <c r="L252" s="20">
        <f t="shared" si="52"/>
        <v>9745.9196258599986</v>
      </c>
      <c r="M252" s="20">
        <f t="shared" si="53"/>
        <v>2657.9780797799999</v>
      </c>
      <c r="N252" s="20">
        <f t="shared" si="54"/>
        <v>2657.9780797799999</v>
      </c>
      <c r="O252" s="20">
        <f t="shared" si="55"/>
        <v>17719.853865199999</v>
      </c>
      <c r="P252" s="20">
        <f t="shared" si="56"/>
        <v>2657.9780797799999</v>
      </c>
      <c r="Q252" s="29">
        <f t="shared" si="57"/>
        <v>53159.561595599997</v>
      </c>
      <c r="R252" s="20">
        <f t="shared" si="50"/>
        <v>88599.269325999994</v>
      </c>
      <c r="S252" s="20">
        <f t="shared" si="51"/>
        <v>88599.269325999994</v>
      </c>
      <c r="Z252" s="39"/>
      <c r="AA252" s="39"/>
    </row>
    <row r="253" spans="1:27" x14ac:dyDescent="0.2">
      <c r="A253" s="30">
        <v>46</v>
      </c>
      <c r="B253" s="9" t="s">
        <v>548</v>
      </c>
      <c r="C253" s="5" t="s">
        <v>549</v>
      </c>
      <c r="D253" s="17">
        <v>27.844347773999999</v>
      </c>
      <c r="E253" s="17">
        <v>12.914497268</v>
      </c>
      <c r="F253" s="53">
        <v>517.40664361528786</v>
      </c>
      <c r="G253" s="16">
        <f t="shared" si="48"/>
        <v>40.758845041999997</v>
      </c>
      <c r="H253" s="16">
        <f t="shared" ref="H253:H289" si="58">F253*0.1</f>
        <v>51.740664361528786</v>
      </c>
      <c r="I253" s="17">
        <f t="shared" ref="I253:I289" si="59">IF(G253&gt;=H253,F253,G253*10)</f>
        <v>407.58845041999996</v>
      </c>
      <c r="J253" s="7" t="str">
        <f t="shared" ref="J253:J289" si="60">IF(G253&gt;=H253,"JA","Nei")</f>
        <v>Nei</v>
      </c>
      <c r="K253" s="45">
        <f t="shared" si="49"/>
        <v>1000</v>
      </c>
      <c r="L253" s="20">
        <f t="shared" si="52"/>
        <v>44834.729546199997</v>
      </c>
      <c r="M253" s="20">
        <f t="shared" si="53"/>
        <v>12227.653512599998</v>
      </c>
      <c r="N253" s="20">
        <f t="shared" si="54"/>
        <v>12227.653512599998</v>
      </c>
      <c r="O253" s="20">
        <f t="shared" si="55"/>
        <v>81517.690084000002</v>
      </c>
      <c r="P253" s="20">
        <f t="shared" si="56"/>
        <v>12227.653512599998</v>
      </c>
      <c r="Q253" s="29">
        <f t="shared" si="57"/>
        <v>244553.07025199995</v>
      </c>
      <c r="R253" s="20">
        <f t="shared" si="50"/>
        <v>407588.45041999995</v>
      </c>
      <c r="S253" s="20">
        <f t="shared" si="51"/>
        <v>407588.45041999995</v>
      </c>
      <c r="Z253" s="39"/>
      <c r="AA253" s="39"/>
    </row>
    <row r="254" spans="1:27" x14ac:dyDescent="0.2">
      <c r="A254" s="30">
        <v>46</v>
      </c>
      <c r="B254" s="9" t="s">
        <v>550</v>
      </c>
      <c r="C254" s="5" t="s">
        <v>551</v>
      </c>
      <c r="D254" s="17">
        <v>6.0292288919999999</v>
      </c>
      <c r="E254" s="17">
        <v>2.450358837</v>
      </c>
      <c r="F254" s="53">
        <v>117.19076696587825</v>
      </c>
      <c r="G254" s="16">
        <f t="shared" ref="G254:G289" si="61">(D254+E254)</f>
        <v>8.4795877290000004</v>
      </c>
      <c r="H254" s="16">
        <f t="shared" si="58"/>
        <v>11.719076696587827</v>
      </c>
      <c r="I254" s="17">
        <f t="shared" si="59"/>
        <v>84.795877290000007</v>
      </c>
      <c r="J254" s="7" t="str">
        <f t="shared" si="60"/>
        <v>Nei</v>
      </c>
      <c r="K254" s="45">
        <f t="shared" si="49"/>
        <v>1240</v>
      </c>
      <c r="L254" s="20">
        <f t="shared" si="52"/>
        <v>11566.157662356001</v>
      </c>
      <c r="M254" s="20">
        <f t="shared" si="53"/>
        <v>3154.4066351880001</v>
      </c>
      <c r="N254" s="20">
        <f t="shared" si="54"/>
        <v>3154.4066351880001</v>
      </c>
      <c r="O254" s="20">
        <f t="shared" si="55"/>
        <v>21029.377567920004</v>
      </c>
      <c r="P254" s="20">
        <f t="shared" si="56"/>
        <v>3154.4066351880001</v>
      </c>
      <c r="Q254" s="29">
        <f t="shared" si="57"/>
        <v>63088.132703759999</v>
      </c>
      <c r="R254" s="20">
        <f t="shared" si="50"/>
        <v>105146.88783960001</v>
      </c>
      <c r="S254" s="20">
        <f t="shared" si="51"/>
        <v>105146.88783960001</v>
      </c>
      <c r="Z254" s="39"/>
      <c r="AA254" s="39"/>
    </row>
    <row r="255" spans="1:27" x14ac:dyDescent="0.2">
      <c r="A255" s="30">
        <v>46</v>
      </c>
      <c r="B255" s="9" t="s">
        <v>552</v>
      </c>
      <c r="C255" s="5" t="s">
        <v>553</v>
      </c>
      <c r="D255" s="17">
        <v>16.395800141000002</v>
      </c>
      <c r="E255" s="17">
        <v>19.540665584999999</v>
      </c>
      <c r="F255" s="53">
        <v>314.51032620203114</v>
      </c>
      <c r="G255" s="16">
        <f t="shared" si="61"/>
        <v>35.936465726000002</v>
      </c>
      <c r="H255" s="16">
        <f t="shared" si="58"/>
        <v>31.451032620203115</v>
      </c>
      <c r="I255" s="17">
        <f t="shared" si="59"/>
        <v>314.51032620203114</v>
      </c>
      <c r="J255" s="7" t="str">
        <f t="shared" si="60"/>
        <v>JA</v>
      </c>
      <c r="K255" s="45">
        <f t="shared" si="49"/>
        <v>1000</v>
      </c>
      <c r="L255" s="20">
        <f t="shared" si="52"/>
        <v>34596.135882223425</v>
      </c>
      <c r="M255" s="20">
        <f t="shared" si="53"/>
        <v>9435.3097860609323</v>
      </c>
      <c r="N255" s="20">
        <f t="shared" si="54"/>
        <v>9435.3097860609323</v>
      </c>
      <c r="O255" s="20">
        <f t="shared" si="55"/>
        <v>62902.065240406228</v>
      </c>
      <c r="P255" s="20">
        <f t="shared" si="56"/>
        <v>9435.3097860609323</v>
      </c>
      <c r="Q255" s="29">
        <f t="shared" si="57"/>
        <v>188706.19572121865</v>
      </c>
      <c r="R255" s="20">
        <f t="shared" si="50"/>
        <v>314510.32620203111</v>
      </c>
      <c r="S255" s="20">
        <f t="shared" si="51"/>
        <v>314510.32620203111</v>
      </c>
      <c r="Z255" s="39"/>
      <c r="AA255" s="39"/>
    </row>
    <row r="256" spans="1:27" x14ac:dyDescent="0.2">
      <c r="A256" s="30">
        <v>46</v>
      </c>
      <c r="B256" s="9" t="s">
        <v>554</v>
      </c>
      <c r="C256" s="5" t="s">
        <v>555</v>
      </c>
      <c r="D256" s="17">
        <v>5.7020180539999998</v>
      </c>
      <c r="E256" s="17">
        <v>12.715908895</v>
      </c>
      <c r="F256" s="53">
        <v>101.12346649556628</v>
      </c>
      <c r="G256" s="16">
        <f t="shared" si="61"/>
        <v>18.417926948999998</v>
      </c>
      <c r="H256" s="16">
        <f t="shared" si="58"/>
        <v>10.112346649556628</v>
      </c>
      <c r="I256" s="17">
        <f t="shared" si="59"/>
        <v>101.12346649556628</v>
      </c>
      <c r="J256" s="7" t="str">
        <f t="shared" si="60"/>
        <v>JA</v>
      </c>
      <c r="K256" s="45">
        <f t="shared" si="49"/>
        <v>1240</v>
      </c>
      <c r="L256" s="20">
        <f t="shared" si="52"/>
        <v>13793.24082999524</v>
      </c>
      <c r="M256" s="20">
        <f t="shared" si="53"/>
        <v>3761.7929536350653</v>
      </c>
      <c r="N256" s="20">
        <f t="shared" si="54"/>
        <v>3761.7929536350653</v>
      </c>
      <c r="O256" s="20">
        <f t="shared" si="55"/>
        <v>25078.619690900436</v>
      </c>
      <c r="P256" s="20">
        <f t="shared" si="56"/>
        <v>3761.7929536350653</v>
      </c>
      <c r="Q256" s="29">
        <f t="shared" si="57"/>
        <v>75235.859072701307</v>
      </c>
      <c r="R256" s="20">
        <f t="shared" si="50"/>
        <v>125393.09845450218</v>
      </c>
      <c r="S256" s="20">
        <f t="shared" si="51"/>
        <v>125393.09845450218</v>
      </c>
      <c r="Z256" s="39"/>
      <c r="AA256" s="39"/>
    </row>
    <row r="257" spans="1:34" x14ac:dyDescent="0.2">
      <c r="A257" s="30">
        <v>46</v>
      </c>
      <c r="B257" s="9" t="s">
        <v>556</v>
      </c>
      <c r="C257" s="5" t="s">
        <v>557</v>
      </c>
      <c r="D257" s="17">
        <v>9.1616645549999998</v>
      </c>
      <c r="E257" s="17">
        <v>2.2316223169999998</v>
      </c>
      <c r="F257" s="53">
        <v>474.79094921233064</v>
      </c>
      <c r="G257" s="16">
        <f t="shared" si="61"/>
        <v>11.393286871999999</v>
      </c>
      <c r="H257" s="16">
        <f t="shared" si="58"/>
        <v>47.47909492123307</v>
      </c>
      <c r="I257" s="17">
        <f t="shared" si="59"/>
        <v>113.93286871999999</v>
      </c>
      <c r="J257" s="7" t="str">
        <f t="shared" si="60"/>
        <v>Nei</v>
      </c>
      <c r="K257" s="45">
        <f t="shared" si="49"/>
        <v>1240</v>
      </c>
      <c r="L257" s="20">
        <f t="shared" si="52"/>
        <v>15540.443293407998</v>
      </c>
      <c r="M257" s="20">
        <f t="shared" si="53"/>
        <v>4238.3027163839988</v>
      </c>
      <c r="N257" s="20">
        <f t="shared" si="54"/>
        <v>4238.3027163839988</v>
      </c>
      <c r="O257" s="20">
        <f t="shared" si="55"/>
        <v>28255.351442559997</v>
      </c>
      <c r="P257" s="20">
        <f t="shared" si="56"/>
        <v>4238.3027163839988</v>
      </c>
      <c r="Q257" s="29">
        <f t="shared" si="57"/>
        <v>84766.054327679987</v>
      </c>
      <c r="R257" s="20">
        <f t="shared" si="50"/>
        <v>141276.75721279997</v>
      </c>
      <c r="S257" s="20">
        <f t="shared" si="51"/>
        <v>141276.75721279997</v>
      </c>
      <c r="Z257" s="39"/>
      <c r="AA257" s="39"/>
    </row>
    <row r="258" spans="1:34" s="26" customFormat="1" ht="13.5" thickBot="1" x14ac:dyDescent="0.25">
      <c r="A258" s="30">
        <v>46</v>
      </c>
      <c r="B258" s="9" t="s">
        <v>558</v>
      </c>
      <c r="C258" s="5" t="s">
        <v>559</v>
      </c>
      <c r="D258" s="17">
        <v>2.6657907590000001</v>
      </c>
      <c r="E258" s="17">
        <v>0.40295391600000002</v>
      </c>
      <c r="F258" s="53">
        <v>159.53230158630947</v>
      </c>
      <c r="G258" s="16">
        <f t="shared" si="61"/>
        <v>3.068744675</v>
      </c>
      <c r="H258" s="16">
        <f t="shared" si="58"/>
        <v>15.953230158630948</v>
      </c>
      <c r="I258" s="17">
        <f t="shared" si="59"/>
        <v>30.687446749999999</v>
      </c>
      <c r="J258" s="7" t="str">
        <f t="shared" si="60"/>
        <v>Nei</v>
      </c>
      <c r="K258" s="45">
        <f t="shared" si="49"/>
        <v>1240</v>
      </c>
      <c r="L258" s="20">
        <f t="shared" si="52"/>
        <v>4185.7677366999997</v>
      </c>
      <c r="M258" s="20">
        <f t="shared" si="53"/>
        <v>1141.5730191</v>
      </c>
      <c r="N258" s="20">
        <f t="shared" si="54"/>
        <v>1141.5730191</v>
      </c>
      <c r="O258" s="20">
        <f t="shared" si="55"/>
        <v>7610.4867940000004</v>
      </c>
      <c r="P258" s="20">
        <f t="shared" si="56"/>
        <v>1141.5730191</v>
      </c>
      <c r="Q258" s="29">
        <f t="shared" si="57"/>
        <v>22831.460381999997</v>
      </c>
      <c r="R258" s="20">
        <f t="shared" si="50"/>
        <v>38052.433969999998</v>
      </c>
      <c r="S258" s="20">
        <f t="shared" si="51"/>
        <v>38052.433969999998</v>
      </c>
      <c r="T258"/>
      <c r="U258" s="39"/>
      <c r="V258" s="39"/>
      <c r="W258" s="40"/>
      <c r="X258"/>
      <c r="Y258"/>
      <c r="Z258" s="39"/>
      <c r="AA258" s="39"/>
      <c r="AB258"/>
      <c r="AC258"/>
      <c r="AD258"/>
      <c r="AE258"/>
      <c r="AF258"/>
      <c r="AG258"/>
      <c r="AH258"/>
    </row>
    <row r="259" spans="1:34" x14ac:dyDescent="0.2">
      <c r="A259" s="30">
        <v>46</v>
      </c>
      <c r="B259" s="9" t="s">
        <v>560</v>
      </c>
      <c r="C259" s="5" t="s">
        <v>561</v>
      </c>
      <c r="D259" s="17">
        <v>27.573965092999998</v>
      </c>
      <c r="E259" s="17">
        <v>3.7638884309999998</v>
      </c>
      <c r="F259" s="53">
        <v>242.73063124886667</v>
      </c>
      <c r="G259" s="16">
        <f t="shared" si="61"/>
        <v>31.337853523999996</v>
      </c>
      <c r="H259" s="16">
        <f t="shared" si="58"/>
        <v>24.273063124886669</v>
      </c>
      <c r="I259" s="17">
        <f t="shared" si="59"/>
        <v>242.73063124886667</v>
      </c>
      <c r="J259" s="7" t="str">
        <f t="shared" si="60"/>
        <v>JA</v>
      </c>
      <c r="K259" s="45">
        <f t="shared" ref="K259:K322" si="62">IF(I259&gt;200,1000,1240)</f>
        <v>1000</v>
      </c>
      <c r="L259" s="20">
        <f t="shared" si="52"/>
        <v>26700.369437375335</v>
      </c>
      <c r="M259" s="20">
        <f t="shared" si="53"/>
        <v>7281.918937466</v>
      </c>
      <c r="N259" s="20">
        <f t="shared" si="54"/>
        <v>7281.918937466</v>
      </c>
      <c r="O259" s="20">
        <f t="shared" si="55"/>
        <v>48546.126249773341</v>
      </c>
      <c r="P259" s="20">
        <f t="shared" si="56"/>
        <v>7281.918937466</v>
      </c>
      <c r="Q259" s="29">
        <f t="shared" si="57"/>
        <v>145638.37874931999</v>
      </c>
      <c r="R259" s="20">
        <f t="shared" ref="R259:R322" si="63">K259*I259</f>
        <v>242730.63124886667</v>
      </c>
      <c r="S259" s="20">
        <f t="shared" ref="S259:S322" si="64">IF(K259=1000,IF(K259*I259&gt;1127000,1127000,K259*I259),IF(K259*I259&gt;200000,200000,K259*I259))</f>
        <v>242730.63124886667</v>
      </c>
      <c r="Z259" s="39"/>
      <c r="AA259" s="39"/>
    </row>
    <row r="260" spans="1:34" x14ac:dyDescent="0.2">
      <c r="A260" s="30">
        <v>46</v>
      </c>
      <c r="B260" s="9" t="s">
        <v>562</v>
      </c>
      <c r="C260" s="5" t="s">
        <v>563</v>
      </c>
      <c r="D260" s="17">
        <v>87.53840537100001</v>
      </c>
      <c r="E260" s="17">
        <v>17.997872169000001</v>
      </c>
      <c r="F260" s="53">
        <v>648.27993742537171</v>
      </c>
      <c r="G260" s="16">
        <f t="shared" si="61"/>
        <v>105.53627754000001</v>
      </c>
      <c r="H260" s="16">
        <f t="shared" si="58"/>
        <v>64.827993742537174</v>
      </c>
      <c r="I260" s="17">
        <f t="shared" si="59"/>
        <v>648.27993742537171</v>
      </c>
      <c r="J260" s="7" t="str">
        <f t="shared" si="60"/>
        <v>JA</v>
      </c>
      <c r="K260" s="45">
        <f t="shared" si="62"/>
        <v>1000</v>
      </c>
      <c r="L260" s="20">
        <f t="shared" si="52"/>
        <v>71310.793116790897</v>
      </c>
      <c r="M260" s="20">
        <f t="shared" si="53"/>
        <v>19448.398122761151</v>
      </c>
      <c r="N260" s="20">
        <f t="shared" si="54"/>
        <v>19448.398122761151</v>
      </c>
      <c r="O260" s="20">
        <f t="shared" si="55"/>
        <v>129655.98748507435</v>
      </c>
      <c r="P260" s="20">
        <f t="shared" si="56"/>
        <v>19448.398122761151</v>
      </c>
      <c r="Q260" s="29">
        <f t="shared" si="57"/>
        <v>388967.96245522302</v>
      </c>
      <c r="R260" s="20">
        <f t="shared" si="63"/>
        <v>648279.93742537173</v>
      </c>
      <c r="S260" s="20">
        <f t="shared" si="64"/>
        <v>648279.93742537173</v>
      </c>
      <c r="Z260" s="39"/>
      <c r="AA260" s="39"/>
    </row>
    <row r="261" spans="1:34" x14ac:dyDescent="0.2">
      <c r="A261" s="30">
        <v>46</v>
      </c>
      <c r="B261" s="9" t="s">
        <v>564</v>
      </c>
      <c r="C261" s="5" t="s">
        <v>565</v>
      </c>
      <c r="D261" s="17">
        <v>7.7689982290000001</v>
      </c>
      <c r="E261" s="17">
        <v>3.0225780529999997</v>
      </c>
      <c r="F261" s="53">
        <v>57.555716120632304</v>
      </c>
      <c r="G261" s="16">
        <f t="shared" si="61"/>
        <v>10.791576281999999</v>
      </c>
      <c r="H261" s="16">
        <f t="shared" si="58"/>
        <v>5.755571612063231</v>
      </c>
      <c r="I261" s="17">
        <f t="shared" si="59"/>
        <v>57.555716120632304</v>
      </c>
      <c r="J261" s="7" t="str">
        <f t="shared" si="60"/>
        <v>JA</v>
      </c>
      <c r="K261" s="45">
        <f t="shared" si="62"/>
        <v>1240</v>
      </c>
      <c r="L261" s="20">
        <f t="shared" si="52"/>
        <v>7850.599678854247</v>
      </c>
      <c r="M261" s="20">
        <f t="shared" si="53"/>
        <v>2141.0726396875216</v>
      </c>
      <c r="N261" s="20">
        <f t="shared" si="54"/>
        <v>2141.0726396875216</v>
      </c>
      <c r="O261" s="20">
        <f t="shared" si="55"/>
        <v>14273.817597916814</v>
      </c>
      <c r="P261" s="20">
        <f t="shared" si="56"/>
        <v>2141.0726396875216</v>
      </c>
      <c r="Q261" s="29">
        <f t="shared" si="57"/>
        <v>42821.452793750439</v>
      </c>
      <c r="R261" s="20">
        <f t="shared" si="63"/>
        <v>71369.087989584063</v>
      </c>
      <c r="S261" s="20">
        <f t="shared" si="64"/>
        <v>71369.087989584063</v>
      </c>
      <c r="Z261" s="39"/>
      <c r="AA261" s="39"/>
    </row>
    <row r="262" spans="1:34" x14ac:dyDescent="0.2">
      <c r="A262" s="30">
        <v>46</v>
      </c>
      <c r="B262" s="9" t="s">
        <v>566</v>
      </c>
      <c r="C262" s="5" t="s">
        <v>567</v>
      </c>
      <c r="D262" s="17">
        <v>0.71066791399999996</v>
      </c>
      <c r="E262" s="17">
        <v>0.48475280599999998</v>
      </c>
      <c r="F262" s="53">
        <v>9.2726463807229393</v>
      </c>
      <c r="G262" s="16">
        <f t="shared" si="61"/>
        <v>1.19542072</v>
      </c>
      <c r="H262" s="16">
        <f t="shared" si="58"/>
        <v>0.92726463807229398</v>
      </c>
      <c r="I262" s="17">
        <f t="shared" si="59"/>
        <v>9.2726463807229393</v>
      </c>
      <c r="J262" s="7" t="str">
        <f t="shared" si="60"/>
        <v>JA</v>
      </c>
      <c r="K262" s="45">
        <f t="shared" si="62"/>
        <v>1240</v>
      </c>
      <c r="L262" s="20">
        <f t="shared" si="52"/>
        <v>1264.7889663306089</v>
      </c>
      <c r="M262" s="20">
        <f t="shared" si="53"/>
        <v>344.94244536289335</v>
      </c>
      <c r="N262" s="20">
        <f t="shared" si="54"/>
        <v>344.94244536289335</v>
      </c>
      <c r="O262" s="20">
        <f t="shared" si="55"/>
        <v>2299.6163024192892</v>
      </c>
      <c r="P262" s="20">
        <f t="shared" si="56"/>
        <v>344.94244536289335</v>
      </c>
      <c r="Q262" s="29">
        <f t="shared" si="57"/>
        <v>6898.8489072578668</v>
      </c>
      <c r="R262" s="20">
        <f t="shared" si="63"/>
        <v>11498.081512096445</v>
      </c>
      <c r="S262" s="20">
        <f t="shared" si="64"/>
        <v>11498.081512096445</v>
      </c>
      <c r="Z262" s="39"/>
      <c r="AA262" s="39"/>
    </row>
    <row r="263" spans="1:34" x14ac:dyDescent="0.2">
      <c r="A263" s="30">
        <v>46</v>
      </c>
      <c r="B263" s="9" t="s">
        <v>568</v>
      </c>
      <c r="C263" s="5" t="s">
        <v>569</v>
      </c>
      <c r="D263" s="17">
        <v>9.0113148560000003</v>
      </c>
      <c r="E263" s="17">
        <v>0.6773399229999999</v>
      </c>
      <c r="F263" s="53">
        <v>360.77977348294934</v>
      </c>
      <c r="G263" s="16">
        <f t="shared" si="61"/>
        <v>9.6886547790000002</v>
      </c>
      <c r="H263" s="16">
        <f t="shared" si="58"/>
        <v>36.077977348294937</v>
      </c>
      <c r="I263" s="17">
        <f t="shared" si="59"/>
        <v>96.886547790000009</v>
      </c>
      <c r="J263" s="7" t="str">
        <f t="shared" si="60"/>
        <v>Nei</v>
      </c>
      <c r="K263" s="45">
        <f t="shared" si="62"/>
        <v>1240</v>
      </c>
      <c r="L263" s="20">
        <f t="shared" si="52"/>
        <v>13215.325118556002</v>
      </c>
      <c r="M263" s="20">
        <f t="shared" si="53"/>
        <v>3604.1795777880002</v>
      </c>
      <c r="N263" s="20">
        <f t="shared" si="54"/>
        <v>3604.1795777880002</v>
      </c>
      <c r="O263" s="20">
        <f t="shared" si="55"/>
        <v>24027.863851920003</v>
      </c>
      <c r="P263" s="20">
        <f t="shared" si="56"/>
        <v>3604.1795777880002</v>
      </c>
      <c r="Q263" s="29">
        <f t="shared" si="57"/>
        <v>72083.591555760009</v>
      </c>
      <c r="R263" s="20">
        <f t="shared" si="63"/>
        <v>120139.31925960002</v>
      </c>
      <c r="S263" s="20">
        <f t="shared" si="64"/>
        <v>120139.31925960002</v>
      </c>
      <c r="Z263" s="39"/>
      <c r="AA263" s="39"/>
    </row>
    <row r="264" spans="1:34" x14ac:dyDescent="0.2">
      <c r="A264" s="30">
        <v>46</v>
      </c>
      <c r="B264" s="9" t="s">
        <v>570</v>
      </c>
      <c r="C264" s="5" t="s">
        <v>571</v>
      </c>
      <c r="D264" s="17">
        <v>25.048696293999999</v>
      </c>
      <c r="E264" s="17">
        <v>2.503140395</v>
      </c>
      <c r="F264" s="53">
        <v>446.7450170955488</v>
      </c>
      <c r="G264" s="16">
        <f t="shared" si="61"/>
        <v>27.551836688999998</v>
      </c>
      <c r="H264" s="16">
        <f t="shared" si="58"/>
        <v>44.674501709554882</v>
      </c>
      <c r="I264" s="17">
        <f t="shared" si="59"/>
        <v>275.51836688999998</v>
      </c>
      <c r="J264" s="7" t="str">
        <f t="shared" si="60"/>
        <v>Nei</v>
      </c>
      <c r="K264" s="45">
        <f t="shared" si="62"/>
        <v>1000</v>
      </c>
      <c r="L264" s="20">
        <f t="shared" si="52"/>
        <v>30307.020357900001</v>
      </c>
      <c r="M264" s="20">
        <f t="shared" si="53"/>
        <v>8265.5510066999996</v>
      </c>
      <c r="N264" s="20">
        <f t="shared" si="54"/>
        <v>8265.5510066999996</v>
      </c>
      <c r="O264" s="20">
        <f t="shared" si="55"/>
        <v>55103.673378000007</v>
      </c>
      <c r="P264" s="20">
        <f t="shared" si="56"/>
        <v>8265.5510066999996</v>
      </c>
      <c r="Q264" s="29">
        <f t="shared" si="57"/>
        <v>165311.02013399999</v>
      </c>
      <c r="R264" s="20">
        <f t="shared" si="63"/>
        <v>275518.36689</v>
      </c>
      <c r="S264" s="20">
        <f t="shared" si="64"/>
        <v>275518.36689</v>
      </c>
      <c r="Z264" s="39"/>
      <c r="AA264" s="39"/>
    </row>
    <row r="265" spans="1:34" x14ac:dyDescent="0.2">
      <c r="A265" s="30">
        <v>46</v>
      </c>
      <c r="B265" s="9" t="s">
        <v>572</v>
      </c>
      <c r="C265" s="5" t="s">
        <v>573</v>
      </c>
      <c r="D265" s="17">
        <v>6.839756285</v>
      </c>
      <c r="E265" s="17">
        <v>0.33070948300000003</v>
      </c>
      <c r="F265" s="53">
        <v>228.206553282264</v>
      </c>
      <c r="G265" s="16">
        <f t="shared" si="61"/>
        <v>7.1704657679999997</v>
      </c>
      <c r="H265" s="16">
        <f t="shared" si="58"/>
        <v>22.820655328226401</v>
      </c>
      <c r="I265" s="17">
        <f t="shared" si="59"/>
        <v>71.704657679999997</v>
      </c>
      <c r="J265" s="7" t="str">
        <f t="shared" si="60"/>
        <v>Nei</v>
      </c>
      <c r="K265" s="45">
        <f t="shared" si="62"/>
        <v>1240</v>
      </c>
      <c r="L265" s="20">
        <f t="shared" si="52"/>
        <v>9780.5153075519993</v>
      </c>
      <c r="M265" s="20">
        <f t="shared" si="53"/>
        <v>2667.4132656959996</v>
      </c>
      <c r="N265" s="20">
        <f t="shared" si="54"/>
        <v>2667.4132656959996</v>
      </c>
      <c r="O265" s="20">
        <f t="shared" si="55"/>
        <v>17782.75510464</v>
      </c>
      <c r="P265" s="20">
        <f t="shared" si="56"/>
        <v>2667.4132656959996</v>
      </c>
      <c r="Q265" s="29">
        <f t="shared" si="57"/>
        <v>53348.26531391999</v>
      </c>
      <c r="R265" s="20">
        <f t="shared" si="63"/>
        <v>88913.775523199991</v>
      </c>
      <c r="S265" s="20">
        <f t="shared" si="64"/>
        <v>88913.775523199991</v>
      </c>
      <c r="Z265" s="39"/>
      <c r="AA265" s="39"/>
    </row>
    <row r="266" spans="1:34" x14ac:dyDescent="0.2">
      <c r="A266" s="30">
        <v>46</v>
      </c>
      <c r="B266" s="9" t="s">
        <v>574</v>
      </c>
      <c r="C266" s="5" t="s">
        <v>575</v>
      </c>
      <c r="D266" s="17">
        <v>14.981885108999998</v>
      </c>
      <c r="E266" s="17">
        <v>0.77418753900000004</v>
      </c>
      <c r="F266" s="53">
        <v>238.6441575556214</v>
      </c>
      <c r="G266" s="16">
        <f t="shared" si="61"/>
        <v>15.756072647999998</v>
      </c>
      <c r="H266" s="16">
        <f t="shared" si="58"/>
        <v>23.864415755562142</v>
      </c>
      <c r="I266" s="17">
        <f t="shared" si="59"/>
        <v>157.56072647999997</v>
      </c>
      <c r="J266" s="7" t="str">
        <f t="shared" si="60"/>
        <v>Nei</v>
      </c>
      <c r="K266" s="45">
        <f t="shared" si="62"/>
        <v>1240</v>
      </c>
      <c r="L266" s="20">
        <f t="shared" si="52"/>
        <v>21491.283091871996</v>
      </c>
      <c r="M266" s="20">
        <f t="shared" si="53"/>
        <v>5861.2590250559988</v>
      </c>
      <c r="N266" s="20">
        <f t="shared" si="54"/>
        <v>5861.2590250559988</v>
      </c>
      <c r="O266" s="20">
        <f t="shared" si="55"/>
        <v>39075.060167039999</v>
      </c>
      <c r="P266" s="20">
        <f t="shared" si="56"/>
        <v>5861.2590250559988</v>
      </c>
      <c r="Q266" s="29">
        <f t="shared" si="57"/>
        <v>117225.18050111998</v>
      </c>
      <c r="R266" s="20">
        <f t="shared" si="63"/>
        <v>195375.30083519997</v>
      </c>
      <c r="S266" s="20">
        <f t="shared" si="64"/>
        <v>195375.30083519997</v>
      </c>
      <c r="Z266" s="39"/>
      <c r="AA266" s="39"/>
    </row>
    <row r="267" spans="1:34" x14ac:dyDescent="0.2">
      <c r="A267" s="30">
        <v>46</v>
      </c>
      <c r="B267" s="9" t="s">
        <v>576</v>
      </c>
      <c r="C267" s="5" t="s">
        <v>577</v>
      </c>
      <c r="D267" s="17">
        <v>15.972690335000001</v>
      </c>
      <c r="E267" s="17">
        <v>2.8927613010000002</v>
      </c>
      <c r="F267" s="53">
        <v>453.76941836073433</v>
      </c>
      <c r="G267" s="16">
        <f t="shared" si="61"/>
        <v>18.865451636000003</v>
      </c>
      <c r="H267" s="16">
        <f t="shared" si="58"/>
        <v>45.376941836073435</v>
      </c>
      <c r="I267" s="17">
        <f t="shared" si="59"/>
        <v>188.65451636000003</v>
      </c>
      <c r="J267" s="7" t="str">
        <f t="shared" si="60"/>
        <v>Nei</v>
      </c>
      <c r="K267" s="45">
        <f t="shared" si="62"/>
        <v>1240</v>
      </c>
      <c r="L267" s="20">
        <f t="shared" si="52"/>
        <v>22000</v>
      </c>
      <c r="M267" s="20">
        <f t="shared" si="53"/>
        <v>6000</v>
      </c>
      <c r="N267" s="20">
        <f t="shared" si="54"/>
        <v>6000</v>
      </c>
      <c r="O267" s="20">
        <f t="shared" si="55"/>
        <v>40000</v>
      </c>
      <c r="P267" s="20">
        <f t="shared" si="56"/>
        <v>6000</v>
      </c>
      <c r="Q267" s="29">
        <f t="shared" si="57"/>
        <v>120000</v>
      </c>
      <c r="R267" s="20">
        <f t="shared" si="63"/>
        <v>233931.60028640003</v>
      </c>
      <c r="S267" s="20">
        <f t="shared" si="64"/>
        <v>200000</v>
      </c>
      <c r="Z267" s="39"/>
      <c r="AA267" s="39"/>
    </row>
    <row r="268" spans="1:34" x14ac:dyDescent="0.2">
      <c r="A268" s="30">
        <v>46</v>
      </c>
      <c r="B268" s="9" t="s">
        <v>578</v>
      </c>
      <c r="C268" s="5" t="s">
        <v>579</v>
      </c>
      <c r="D268" s="17">
        <v>24.233079620999998</v>
      </c>
      <c r="E268" s="17">
        <v>2.5207119819999999</v>
      </c>
      <c r="F268" s="53">
        <v>290.70853810288952</v>
      </c>
      <c r="G268" s="16">
        <f t="shared" si="61"/>
        <v>26.753791602999996</v>
      </c>
      <c r="H268" s="16">
        <f t="shared" si="58"/>
        <v>29.070853810288952</v>
      </c>
      <c r="I268" s="17">
        <f t="shared" si="59"/>
        <v>267.53791602999996</v>
      </c>
      <c r="J268" s="7" t="str">
        <f t="shared" si="60"/>
        <v>Nei</v>
      </c>
      <c r="K268" s="45">
        <f t="shared" si="62"/>
        <v>1000</v>
      </c>
      <c r="L268" s="20">
        <f t="shared" si="52"/>
        <v>29429.170763299997</v>
      </c>
      <c r="M268" s="20">
        <f t="shared" si="53"/>
        <v>8026.137480899999</v>
      </c>
      <c r="N268" s="20">
        <f t="shared" si="54"/>
        <v>8026.137480899999</v>
      </c>
      <c r="O268" s="20">
        <f t="shared" si="55"/>
        <v>53507.583205999996</v>
      </c>
      <c r="P268" s="20">
        <f t="shared" si="56"/>
        <v>8026.137480899999</v>
      </c>
      <c r="Q268" s="29">
        <f t="shared" si="57"/>
        <v>160522.74961799997</v>
      </c>
      <c r="R268" s="20">
        <f t="shared" si="63"/>
        <v>267537.91602999996</v>
      </c>
      <c r="S268" s="20">
        <f t="shared" si="64"/>
        <v>267537.91602999996</v>
      </c>
      <c r="Z268" s="39"/>
      <c r="AA268" s="39"/>
    </row>
    <row r="269" spans="1:34" x14ac:dyDescent="0.2">
      <c r="A269" s="30">
        <v>46</v>
      </c>
      <c r="B269" s="9" t="s">
        <v>580</v>
      </c>
      <c r="C269" s="5" t="s">
        <v>581</v>
      </c>
      <c r="D269" s="17">
        <v>36.513427260999997</v>
      </c>
      <c r="E269" s="17">
        <v>6.81978829</v>
      </c>
      <c r="F269" s="53">
        <v>637.67620450289348</v>
      </c>
      <c r="G269" s="16">
        <f t="shared" si="61"/>
        <v>43.333215550999995</v>
      </c>
      <c r="H269" s="16">
        <f t="shared" si="58"/>
        <v>63.76762045028935</v>
      </c>
      <c r="I269" s="17">
        <f t="shared" si="59"/>
        <v>433.33215550999995</v>
      </c>
      <c r="J269" s="7" t="str">
        <f t="shared" si="60"/>
        <v>Nei</v>
      </c>
      <c r="K269" s="45">
        <f t="shared" si="62"/>
        <v>1000</v>
      </c>
      <c r="L269" s="20">
        <f t="shared" si="52"/>
        <v>47666.537106099997</v>
      </c>
      <c r="M269" s="20">
        <f t="shared" si="53"/>
        <v>12999.964665299998</v>
      </c>
      <c r="N269" s="20">
        <f t="shared" si="54"/>
        <v>12999.964665299998</v>
      </c>
      <c r="O269" s="20">
        <f t="shared" si="55"/>
        <v>86666.431102000002</v>
      </c>
      <c r="P269" s="20">
        <f t="shared" si="56"/>
        <v>12999.964665299998</v>
      </c>
      <c r="Q269" s="29">
        <f t="shared" si="57"/>
        <v>259999.29330599995</v>
      </c>
      <c r="R269" s="20">
        <f t="shared" si="63"/>
        <v>433332.15550999995</v>
      </c>
      <c r="S269" s="20">
        <f t="shared" si="64"/>
        <v>433332.15550999995</v>
      </c>
      <c r="Z269" s="39"/>
      <c r="AA269" s="39"/>
    </row>
    <row r="270" spans="1:34" x14ac:dyDescent="0.2">
      <c r="A270" s="30">
        <v>46</v>
      </c>
      <c r="B270" s="9" t="s">
        <v>582</v>
      </c>
      <c r="C270" s="5" t="s">
        <v>583</v>
      </c>
      <c r="D270" s="17">
        <v>10.388330269999999</v>
      </c>
      <c r="E270" s="17">
        <v>0.94908151299999999</v>
      </c>
      <c r="F270" s="53">
        <v>255.52447386955819</v>
      </c>
      <c r="G270" s="16">
        <f t="shared" si="61"/>
        <v>11.337411782999999</v>
      </c>
      <c r="H270" s="16">
        <f t="shared" si="58"/>
        <v>25.552447386955819</v>
      </c>
      <c r="I270" s="17">
        <f t="shared" si="59"/>
        <v>113.37411782999999</v>
      </c>
      <c r="J270" s="7" t="str">
        <f t="shared" si="60"/>
        <v>Nei</v>
      </c>
      <c r="K270" s="45">
        <f t="shared" si="62"/>
        <v>1240</v>
      </c>
      <c r="L270" s="20">
        <f t="shared" si="52"/>
        <v>15464.229672011998</v>
      </c>
      <c r="M270" s="20">
        <f t="shared" si="53"/>
        <v>4217.5171832759988</v>
      </c>
      <c r="N270" s="20">
        <f t="shared" si="54"/>
        <v>4217.5171832759988</v>
      </c>
      <c r="O270" s="20">
        <f t="shared" si="55"/>
        <v>28116.781221839996</v>
      </c>
      <c r="P270" s="20">
        <f t="shared" si="56"/>
        <v>4217.5171832759988</v>
      </c>
      <c r="Q270" s="29">
        <f t="shared" si="57"/>
        <v>84350.343665519977</v>
      </c>
      <c r="R270" s="20">
        <f t="shared" si="63"/>
        <v>140583.90610919998</v>
      </c>
      <c r="S270" s="20">
        <f t="shared" si="64"/>
        <v>140583.90610919998</v>
      </c>
      <c r="Z270" s="39"/>
      <c r="AA270" s="39"/>
    </row>
    <row r="271" spans="1:34" x14ac:dyDescent="0.2">
      <c r="A271" s="30">
        <v>46</v>
      </c>
      <c r="B271" s="9" t="s">
        <v>584</v>
      </c>
      <c r="C271" s="5" t="s">
        <v>585</v>
      </c>
      <c r="D271" s="17">
        <v>15.298147514</v>
      </c>
      <c r="E271" s="17">
        <v>1.488034429</v>
      </c>
      <c r="F271" s="53">
        <v>312.98608381341978</v>
      </c>
      <c r="G271" s="16">
        <f t="shared" si="61"/>
        <v>16.786181942999999</v>
      </c>
      <c r="H271" s="16">
        <f t="shared" si="58"/>
        <v>31.298608381341978</v>
      </c>
      <c r="I271" s="17">
        <f t="shared" si="59"/>
        <v>167.86181943</v>
      </c>
      <c r="J271" s="7" t="str">
        <f t="shared" si="60"/>
        <v>Nei</v>
      </c>
      <c r="K271" s="45">
        <f t="shared" si="62"/>
        <v>1240</v>
      </c>
      <c r="L271" s="20">
        <f t="shared" si="52"/>
        <v>22000</v>
      </c>
      <c r="M271" s="20">
        <f t="shared" si="53"/>
        <v>6000</v>
      </c>
      <c r="N271" s="20">
        <f t="shared" si="54"/>
        <v>6000</v>
      </c>
      <c r="O271" s="20">
        <f t="shared" si="55"/>
        <v>40000</v>
      </c>
      <c r="P271" s="20">
        <f t="shared" si="56"/>
        <v>6000</v>
      </c>
      <c r="Q271" s="29">
        <f t="shared" si="57"/>
        <v>120000</v>
      </c>
      <c r="R271" s="20">
        <f t="shared" si="63"/>
        <v>208148.6560932</v>
      </c>
      <c r="S271" s="20">
        <f t="shared" si="64"/>
        <v>200000</v>
      </c>
      <c r="Z271" s="39"/>
      <c r="AA271" s="39"/>
    </row>
    <row r="272" spans="1:34" x14ac:dyDescent="0.2">
      <c r="A272" s="30">
        <v>46</v>
      </c>
      <c r="B272" s="9" t="s">
        <v>586</v>
      </c>
      <c r="C272" s="5" t="s">
        <v>587</v>
      </c>
      <c r="D272" s="17">
        <v>2.4488802450000002</v>
      </c>
      <c r="E272" s="17">
        <v>2.3757804720000002</v>
      </c>
      <c r="F272" s="53">
        <v>279.85304152719249</v>
      </c>
      <c r="G272" s="16">
        <f t="shared" si="61"/>
        <v>4.8246607170000004</v>
      </c>
      <c r="H272" s="16">
        <f t="shared" si="58"/>
        <v>27.985304152719252</v>
      </c>
      <c r="I272" s="17">
        <f t="shared" si="59"/>
        <v>48.246607170000004</v>
      </c>
      <c r="J272" s="7" t="str">
        <f t="shared" si="60"/>
        <v>Nei</v>
      </c>
      <c r="K272" s="45">
        <f t="shared" si="62"/>
        <v>1240</v>
      </c>
      <c r="L272" s="20">
        <f t="shared" si="52"/>
        <v>6580.8372179880007</v>
      </c>
      <c r="M272" s="20">
        <f t="shared" si="53"/>
        <v>1794.773786724</v>
      </c>
      <c r="N272" s="20">
        <f t="shared" si="54"/>
        <v>1794.773786724</v>
      </c>
      <c r="O272" s="20">
        <f t="shared" si="55"/>
        <v>11965.158578160001</v>
      </c>
      <c r="P272" s="20">
        <f t="shared" si="56"/>
        <v>1794.773786724</v>
      </c>
      <c r="Q272" s="29">
        <f t="shared" si="57"/>
        <v>35895.475734480002</v>
      </c>
      <c r="R272" s="20">
        <f t="shared" si="63"/>
        <v>59825.792890800003</v>
      </c>
      <c r="S272" s="20">
        <f t="shared" si="64"/>
        <v>59825.792890800003</v>
      </c>
      <c r="Z272" s="39"/>
      <c r="AA272" s="39"/>
    </row>
    <row r="273" spans="1:27" x14ac:dyDescent="0.2">
      <c r="A273" s="30">
        <v>46</v>
      </c>
      <c r="B273" s="9" t="s">
        <v>588</v>
      </c>
      <c r="C273" s="5" t="s">
        <v>589</v>
      </c>
      <c r="D273" s="17">
        <v>43.585798204000007</v>
      </c>
      <c r="E273" s="17">
        <v>2.9852702010000001</v>
      </c>
      <c r="F273" s="53">
        <v>686.68439891829325</v>
      </c>
      <c r="G273" s="16">
        <f t="shared" si="61"/>
        <v>46.571068405000005</v>
      </c>
      <c r="H273" s="16">
        <f t="shared" si="58"/>
        <v>68.668439891829323</v>
      </c>
      <c r="I273" s="17">
        <f t="shared" si="59"/>
        <v>465.71068405000005</v>
      </c>
      <c r="J273" s="7" t="str">
        <f t="shared" si="60"/>
        <v>Nei</v>
      </c>
      <c r="K273" s="45">
        <f t="shared" si="62"/>
        <v>1000</v>
      </c>
      <c r="L273" s="20">
        <f t="shared" si="52"/>
        <v>51228.175245500002</v>
      </c>
      <c r="M273" s="20">
        <f t="shared" si="53"/>
        <v>13971.3205215</v>
      </c>
      <c r="N273" s="20">
        <f t="shared" si="54"/>
        <v>13971.3205215</v>
      </c>
      <c r="O273" s="20">
        <f t="shared" si="55"/>
        <v>93142.136810000011</v>
      </c>
      <c r="P273" s="20">
        <f t="shared" si="56"/>
        <v>13971.3205215</v>
      </c>
      <c r="Q273" s="29">
        <f t="shared" si="57"/>
        <v>279426.41042999999</v>
      </c>
      <c r="R273" s="20">
        <f t="shared" si="63"/>
        <v>465710.68405000004</v>
      </c>
      <c r="S273" s="20">
        <f t="shared" si="64"/>
        <v>465710.68405000004</v>
      </c>
      <c r="Z273" s="39"/>
      <c r="AA273" s="39"/>
    </row>
    <row r="274" spans="1:27" x14ac:dyDescent="0.2">
      <c r="A274" s="30">
        <v>46</v>
      </c>
      <c r="B274" s="9" t="s">
        <v>590</v>
      </c>
      <c r="C274" s="5" t="s">
        <v>591</v>
      </c>
      <c r="D274" s="17">
        <v>24.962874525</v>
      </c>
      <c r="E274" s="17">
        <v>2.9857202000000003</v>
      </c>
      <c r="F274" s="53">
        <v>253.02045420238031</v>
      </c>
      <c r="G274" s="16">
        <f t="shared" si="61"/>
        <v>27.948594725</v>
      </c>
      <c r="H274" s="16">
        <f t="shared" si="58"/>
        <v>25.302045420238031</v>
      </c>
      <c r="I274" s="17">
        <f t="shared" si="59"/>
        <v>253.02045420238031</v>
      </c>
      <c r="J274" s="7" t="str">
        <f t="shared" si="60"/>
        <v>JA</v>
      </c>
      <c r="K274" s="45">
        <f t="shared" si="62"/>
        <v>1000</v>
      </c>
      <c r="L274" s="20">
        <f t="shared" si="52"/>
        <v>27832.249962261831</v>
      </c>
      <c r="M274" s="20">
        <f t="shared" si="53"/>
        <v>7590.6136260714084</v>
      </c>
      <c r="N274" s="20">
        <f t="shared" si="54"/>
        <v>7590.6136260714084</v>
      </c>
      <c r="O274" s="20">
        <f t="shared" si="55"/>
        <v>50604.090840476063</v>
      </c>
      <c r="P274" s="20">
        <f t="shared" si="56"/>
        <v>7590.6136260714084</v>
      </c>
      <c r="Q274" s="29">
        <f t="shared" si="57"/>
        <v>151812.27252142818</v>
      </c>
      <c r="R274" s="20">
        <f t="shared" si="63"/>
        <v>253020.45420238029</v>
      </c>
      <c r="S274" s="20">
        <f t="shared" si="64"/>
        <v>253020.45420238029</v>
      </c>
      <c r="Z274" s="39"/>
      <c r="AA274" s="39"/>
    </row>
    <row r="275" spans="1:27" x14ac:dyDescent="0.2">
      <c r="A275" s="30">
        <v>46</v>
      </c>
      <c r="B275" s="9" t="s">
        <v>592</v>
      </c>
      <c r="C275" s="5" t="s">
        <v>593</v>
      </c>
      <c r="D275" s="17">
        <v>22.702858811999999</v>
      </c>
      <c r="E275" s="17">
        <v>2.5113826710000002</v>
      </c>
      <c r="F275" s="53">
        <v>330.23383067761046</v>
      </c>
      <c r="G275" s="16">
        <f t="shared" si="61"/>
        <v>25.214241482999999</v>
      </c>
      <c r="H275" s="16">
        <f t="shared" si="58"/>
        <v>33.023383067761046</v>
      </c>
      <c r="I275" s="17">
        <f t="shared" si="59"/>
        <v>252.14241482999998</v>
      </c>
      <c r="J275" s="7" t="str">
        <f t="shared" si="60"/>
        <v>Nei</v>
      </c>
      <c r="K275" s="45">
        <f t="shared" si="62"/>
        <v>1000</v>
      </c>
      <c r="L275" s="20">
        <f t="shared" si="52"/>
        <v>27735.665631299995</v>
      </c>
      <c r="M275" s="20">
        <f t="shared" si="53"/>
        <v>7564.2724448999988</v>
      </c>
      <c r="N275" s="20">
        <f t="shared" si="54"/>
        <v>7564.2724448999988</v>
      </c>
      <c r="O275" s="20">
        <f t="shared" si="55"/>
        <v>50428.482965999996</v>
      </c>
      <c r="P275" s="20">
        <f t="shared" si="56"/>
        <v>7564.2724448999988</v>
      </c>
      <c r="Q275" s="29">
        <f t="shared" si="57"/>
        <v>151285.44889799997</v>
      </c>
      <c r="R275" s="20">
        <f t="shared" si="63"/>
        <v>252142.41482999997</v>
      </c>
      <c r="S275" s="20">
        <f t="shared" si="64"/>
        <v>252142.41482999997</v>
      </c>
      <c r="Z275" s="39"/>
      <c r="AA275" s="39"/>
    </row>
    <row r="276" spans="1:27" x14ac:dyDescent="0.2">
      <c r="A276" s="30">
        <v>46</v>
      </c>
      <c r="B276" s="9" t="s">
        <v>594</v>
      </c>
      <c r="C276" s="5" t="s">
        <v>595</v>
      </c>
      <c r="D276" s="17">
        <v>104.396426551</v>
      </c>
      <c r="E276" s="17">
        <v>10.485927215</v>
      </c>
      <c r="F276" s="53">
        <v>1129.3438572725429</v>
      </c>
      <c r="G276" s="16">
        <f t="shared" si="61"/>
        <v>114.88235376600001</v>
      </c>
      <c r="H276" s="16">
        <f t="shared" si="58"/>
        <v>112.93438572725429</v>
      </c>
      <c r="I276" s="17">
        <f t="shared" si="59"/>
        <v>1129.3438572725429</v>
      </c>
      <c r="J276" s="7" t="str">
        <f t="shared" si="60"/>
        <v>JA</v>
      </c>
      <c r="K276" s="45">
        <f t="shared" si="62"/>
        <v>1000</v>
      </c>
      <c r="L276" s="20">
        <f t="shared" si="52"/>
        <v>123970</v>
      </c>
      <c r="M276" s="20">
        <f t="shared" si="53"/>
        <v>33810</v>
      </c>
      <c r="N276" s="20">
        <f t="shared" si="54"/>
        <v>33810</v>
      </c>
      <c r="O276" s="20">
        <f t="shared" si="55"/>
        <v>225400</v>
      </c>
      <c r="P276" s="20">
        <f t="shared" si="56"/>
        <v>33810</v>
      </c>
      <c r="Q276" s="29">
        <f t="shared" si="57"/>
        <v>676200</v>
      </c>
      <c r="R276" s="20">
        <f t="shared" si="63"/>
        <v>1129343.8572725428</v>
      </c>
      <c r="S276" s="20">
        <f t="shared" si="64"/>
        <v>1127000</v>
      </c>
      <c r="Z276" s="39"/>
      <c r="AA276" s="39"/>
    </row>
    <row r="277" spans="1:27" x14ac:dyDescent="0.2">
      <c r="A277" s="30">
        <v>46</v>
      </c>
      <c r="B277" s="9" t="s">
        <v>596</v>
      </c>
      <c r="C277" s="5" t="s">
        <v>597</v>
      </c>
      <c r="D277" s="17">
        <v>16.967915306999998</v>
      </c>
      <c r="E277" s="17">
        <v>3.2349459079999998</v>
      </c>
      <c r="F277" s="53">
        <v>432.59867465376965</v>
      </c>
      <c r="G277" s="16">
        <f t="shared" si="61"/>
        <v>20.202861214999999</v>
      </c>
      <c r="H277" s="16">
        <f t="shared" si="58"/>
        <v>43.259867465376971</v>
      </c>
      <c r="I277" s="17">
        <f t="shared" si="59"/>
        <v>202.02861214999999</v>
      </c>
      <c r="J277" s="7" t="str">
        <f t="shared" si="60"/>
        <v>Nei</v>
      </c>
      <c r="K277" s="45">
        <f t="shared" si="62"/>
        <v>1000</v>
      </c>
      <c r="L277" s="20">
        <f t="shared" si="52"/>
        <v>22223.147336500002</v>
      </c>
      <c r="M277" s="20">
        <f t="shared" si="53"/>
        <v>6060.8583644999999</v>
      </c>
      <c r="N277" s="20">
        <f t="shared" si="54"/>
        <v>6060.8583644999999</v>
      </c>
      <c r="O277" s="20">
        <f t="shared" si="55"/>
        <v>40405.722430000002</v>
      </c>
      <c r="P277" s="20">
        <f t="shared" si="56"/>
        <v>6060.8583644999999</v>
      </c>
      <c r="Q277" s="29">
        <f t="shared" si="57"/>
        <v>121217.16729</v>
      </c>
      <c r="R277" s="20">
        <f t="shared" si="63"/>
        <v>202028.61215</v>
      </c>
      <c r="S277" s="20">
        <f t="shared" si="64"/>
        <v>202028.61215</v>
      </c>
      <c r="Z277" s="39"/>
      <c r="AA277" s="39"/>
    </row>
    <row r="278" spans="1:27" x14ac:dyDescent="0.2">
      <c r="A278" s="30">
        <v>46</v>
      </c>
      <c r="B278" s="9" t="s">
        <v>598</v>
      </c>
      <c r="C278" s="5" t="s">
        <v>599</v>
      </c>
      <c r="D278" s="17">
        <v>44.440448630999995</v>
      </c>
      <c r="E278" s="17">
        <v>7.4709049409999997</v>
      </c>
      <c r="F278" s="53">
        <v>626.37110345856411</v>
      </c>
      <c r="G278" s="16">
        <f t="shared" si="61"/>
        <v>51.911353571999996</v>
      </c>
      <c r="H278" s="16">
        <f t="shared" si="58"/>
        <v>62.637110345856414</v>
      </c>
      <c r="I278" s="17">
        <f t="shared" si="59"/>
        <v>519.11353571999996</v>
      </c>
      <c r="J278" s="7" t="str">
        <f t="shared" si="60"/>
        <v>Nei</v>
      </c>
      <c r="K278" s="45">
        <f t="shared" si="62"/>
        <v>1000</v>
      </c>
      <c r="L278" s="20">
        <f t="shared" si="52"/>
        <v>57102.488929200001</v>
      </c>
      <c r="M278" s="20">
        <f t="shared" si="53"/>
        <v>15573.406071599999</v>
      </c>
      <c r="N278" s="20">
        <f t="shared" si="54"/>
        <v>15573.406071599999</v>
      </c>
      <c r="O278" s="20">
        <f t="shared" si="55"/>
        <v>103822.707144</v>
      </c>
      <c r="P278" s="20">
        <f t="shared" si="56"/>
        <v>15573.406071599999</v>
      </c>
      <c r="Q278" s="29">
        <f t="shared" si="57"/>
        <v>311468.12143199996</v>
      </c>
      <c r="R278" s="20">
        <f t="shared" si="63"/>
        <v>519113.53571999999</v>
      </c>
      <c r="S278" s="20">
        <f t="shared" si="64"/>
        <v>519113.53571999999</v>
      </c>
      <c r="Z278" s="39"/>
      <c r="AA278" s="39"/>
    </row>
    <row r="279" spans="1:27" x14ac:dyDescent="0.2">
      <c r="A279" s="30">
        <v>46</v>
      </c>
      <c r="B279" s="9" t="s">
        <v>600</v>
      </c>
      <c r="C279" s="5" t="s">
        <v>601</v>
      </c>
      <c r="D279" s="17">
        <v>41.189227042999995</v>
      </c>
      <c r="E279" s="17">
        <v>3.3547319780000002</v>
      </c>
      <c r="F279" s="53">
        <v>540.72434670926248</v>
      </c>
      <c r="G279" s="16">
        <f t="shared" si="61"/>
        <v>44.543959020999992</v>
      </c>
      <c r="H279" s="16">
        <f t="shared" si="58"/>
        <v>54.072434670926249</v>
      </c>
      <c r="I279" s="17">
        <f t="shared" si="59"/>
        <v>445.43959020999989</v>
      </c>
      <c r="J279" s="7" t="str">
        <f t="shared" si="60"/>
        <v>Nei</v>
      </c>
      <c r="K279" s="45">
        <f t="shared" si="62"/>
        <v>1000</v>
      </c>
      <c r="L279" s="20">
        <f t="shared" ref="L279:L342" si="65">S279*0.11</f>
        <v>48998.354923099985</v>
      </c>
      <c r="M279" s="20">
        <f t="shared" ref="M279:M342" si="66">S279*0.03</f>
        <v>13363.187706299996</v>
      </c>
      <c r="N279" s="20">
        <f t="shared" ref="N279:N342" si="67">S279*0.03</f>
        <v>13363.187706299996</v>
      </c>
      <c r="O279" s="20">
        <f t="shared" ref="O279:O342" si="68">S279*0.2</f>
        <v>89087.918041999976</v>
      </c>
      <c r="P279" s="20">
        <f t="shared" ref="P279:P342" si="69">S279*0.03</f>
        <v>13363.187706299996</v>
      </c>
      <c r="Q279" s="29">
        <f t="shared" ref="Q279:Q342" si="70">S279*0.6</f>
        <v>267263.75412599993</v>
      </c>
      <c r="R279" s="20">
        <f t="shared" si="63"/>
        <v>445439.59020999988</v>
      </c>
      <c r="S279" s="20">
        <f t="shared" si="64"/>
        <v>445439.59020999988</v>
      </c>
      <c r="Z279" s="39"/>
      <c r="AA279" s="39"/>
    </row>
    <row r="280" spans="1:27" ht="13.5" thickBot="1" x14ac:dyDescent="0.25">
      <c r="A280" s="57">
        <v>46</v>
      </c>
      <c r="B280" s="22" t="s">
        <v>602</v>
      </c>
      <c r="C280" s="23" t="s">
        <v>603</v>
      </c>
      <c r="D280" s="25">
        <v>39.852189136</v>
      </c>
      <c r="E280" s="25">
        <v>4.4395371950000007</v>
      </c>
      <c r="F280" s="56">
        <v>447.93632736920432</v>
      </c>
      <c r="G280" s="24">
        <f t="shared" si="61"/>
        <v>44.291726331</v>
      </c>
      <c r="H280" s="24">
        <f t="shared" si="58"/>
        <v>44.793632736920436</v>
      </c>
      <c r="I280" s="25">
        <f t="shared" si="59"/>
        <v>442.91726331000001</v>
      </c>
      <c r="J280" s="14" t="str">
        <f t="shared" si="60"/>
        <v>Nei</v>
      </c>
      <c r="K280" s="45">
        <f t="shared" si="62"/>
        <v>1000</v>
      </c>
      <c r="L280" s="20">
        <f t="shared" si="65"/>
        <v>48720.898964100001</v>
      </c>
      <c r="M280" s="20">
        <f t="shared" si="66"/>
        <v>13287.517899299999</v>
      </c>
      <c r="N280" s="20">
        <f t="shared" si="67"/>
        <v>13287.517899299999</v>
      </c>
      <c r="O280" s="20">
        <f t="shared" si="68"/>
        <v>88583.452662000011</v>
      </c>
      <c r="P280" s="20">
        <f t="shared" si="69"/>
        <v>13287.517899299999</v>
      </c>
      <c r="Q280" s="29">
        <f t="shared" si="70"/>
        <v>265750.35798600002</v>
      </c>
      <c r="R280" s="20">
        <f t="shared" si="63"/>
        <v>442917.26331000001</v>
      </c>
      <c r="S280" s="20">
        <f t="shared" si="64"/>
        <v>442917.26331000001</v>
      </c>
      <c r="Z280" s="39"/>
      <c r="AA280" s="39"/>
    </row>
    <row r="281" spans="1:27" x14ac:dyDescent="0.2">
      <c r="A281" s="30">
        <v>50</v>
      </c>
      <c r="B281" s="13" t="s">
        <v>104</v>
      </c>
      <c r="C281" s="6" t="s">
        <v>604</v>
      </c>
      <c r="D281" s="19">
        <v>75.196531839000002</v>
      </c>
      <c r="E281" s="19">
        <v>48.156263744999997</v>
      </c>
      <c r="F281" s="55">
        <v>498.60907924384651</v>
      </c>
      <c r="G281" s="18">
        <f t="shared" si="61"/>
        <v>123.35279558400001</v>
      </c>
      <c r="H281" s="18">
        <f t="shared" si="58"/>
        <v>49.860907924384655</v>
      </c>
      <c r="I281" s="19">
        <f t="shared" si="59"/>
        <v>498.60907924384651</v>
      </c>
      <c r="J281" s="8" t="str">
        <f t="shared" si="60"/>
        <v>JA</v>
      </c>
      <c r="K281" s="45">
        <f t="shared" si="62"/>
        <v>1000</v>
      </c>
      <c r="L281" s="20">
        <f t="shared" si="65"/>
        <v>54846.998716823116</v>
      </c>
      <c r="M281" s="20">
        <f t="shared" si="66"/>
        <v>14958.272377315396</v>
      </c>
      <c r="N281" s="20">
        <f t="shared" si="67"/>
        <v>14958.272377315396</v>
      </c>
      <c r="O281" s="20">
        <f t="shared" si="68"/>
        <v>99721.815848769314</v>
      </c>
      <c r="P281" s="20">
        <f t="shared" si="69"/>
        <v>14958.272377315396</v>
      </c>
      <c r="Q281" s="29">
        <f t="shared" si="70"/>
        <v>299165.44754630793</v>
      </c>
      <c r="R281" s="20">
        <f t="shared" si="63"/>
        <v>498609.07924384653</v>
      </c>
      <c r="S281" s="20">
        <f t="shared" si="64"/>
        <v>498609.07924384653</v>
      </c>
      <c r="Z281" s="39"/>
      <c r="AA281" s="39"/>
    </row>
    <row r="282" spans="1:27" x14ac:dyDescent="0.2">
      <c r="A282" s="30">
        <v>50</v>
      </c>
      <c r="B282" s="9" t="s">
        <v>605</v>
      </c>
      <c r="C282" s="5" t="s">
        <v>606</v>
      </c>
      <c r="D282" s="17">
        <v>179.25263779300002</v>
      </c>
      <c r="E282" s="17">
        <v>17.319680006999999</v>
      </c>
      <c r="F282" s="53">
        <v>1998.8850924306769</v>
      </c>
      <c r="G282" s="16">
        <f t="shared" si="61"/>
        <v>196.57231780000001</v>
      </c>
      <c r="H282" s="16">
        <f t="shared" si="58"/>
        <v>199.88850924306769</v>
      </c>
      <c r="I282" s="17">
        <f t="shared" si="59"/>
        <v>1965.7231780000002</v>
      </c>
      <c r="J282" s="7" t="str">
        <f t="shared" si="60"/>
        <v>Nei</v>
      </c>
      <c r="K282" s="45">
        <f t="shared" si="62"/>
        <v>1000</v>
      </c>
      <c r="L282" s="20">
        <f t="shared" si="65"/>
        <v>123970</v>
      </c>
      <c r="M282" s="20">
        <f t="shared" si="66"/>
        <v>33810</v>
      </c>
      <c r="N282" s="20">
        <f t="shared" si="67"/>
        <v>33810</v>
      </c>
      <c r="O282" s="20">
        <f t="shared" si="68"/>
        <v>225400</v>
      </c>
      <c r="P282" s="20">
        <f t="shared" si="69"/>
        <v>33810</v>
      </c>
      <c r="Q282" s="29">
        <f t="shared" si="70"/>
        <v>676200</v>
      </c>
      <c r="R282" s="20">
        <f t="shared" si="63"/>
        <v>1965723.1780000003</v>
      </c>
      <c r="S282" s="20">
        <f t="shared" si="64"/>
        <v>1127000</v>
      </c>
      <c r="Z282" s="39"/>
      <c r="AA282" s="39"/>
    </row>
    <row r="283" spans="1:27" x14ac:dyDescent="0.2">
      <c r="A283" s="30">
        <v>50</v>
      </c>
      <c r="B283" s="9" t="s">
        <v>607</v>
      </c>
      <c r="C283" s="5" t="s">
        <v>608</v>
      </c>
      <c r="D283" s="17">
        <v>65.560208461000002</v>
      </c>
      <c r="E283" s="17">
        <v>8.6965460950000004</v>
      </c>
      <c r="F283" s="53">
        <v>1918.1265067750958</v>
      </c>
      <c r="G283" s="16">
        <f t="shared" si="61"/>
        <v>74.256754556000004</v>
      </c>
      <c r="H283" s="16">
        <f t="shared" si="58"/>
        <v>191.81265067750959</v>
      </c>
      <c r="I283" s="17">
        <f t="shared" si="59"/>
        <v>742.5675455600001</v>
      </c>
      <c r="J283" s="7" t="str">
        <f t="shared" si="60"/>
        <v>Nei</v>
      </c>
      <c r="K283" s="45">
        <f t="shared" si="62"/>
        <v>1000</v>
      </c>
      <c r="L283" s="20">
        <f t="shared" si="65"/>
        <v>81682.430011600009</v>
      </c>
      <c r="M283" s="20">
        <f t="shared" si="66"/>
        <v>22277.026366800004</v>
      </c>
      <c r="N283" s="20">
        <f t="shared" si="67"/>
        <v>22277.026366800004</v>
      </c>
      <c r="O283" s="20">
        <f t="shared" si="68"/>
        <v>148513.50911200003</v>
      </c>
      <c r="P283" s="20">
        <f t="shared" si="69"/>
        <v>22277.026366800004</v>
      </c>
      <c r="Q283" s="29">
        <f t="shared" si="70"/>
        <v>445540.52733600006</v>
      </c>
      <c r="R283" s="20">
        <f t="shared" si="63"/>
        <v>742567.54556000012</v>
      </c>
      <c r="S283" s="20">
        <f t="shared" si="64"/>
        <v>742567.54556000012</v>
      </c>
      <c r="Z283" s="39"/>
      <c r="AA283" s="39"/>
    </row>
    <row r="284" spans="1:27" x14ac:dyDescent="0.2">
      <c r="A284" s="30">
        <v>50</v>
      </c>
      <c r="B284" s="9" t="s">
        <v>105</v>
      </c>
      <c r="C284" s="5" t="s">
        <v>609</v>
      </c>
      <c r="D284" s="17">
        <v>10.677961789000001</v>
      </c>
      <c r="E284" s="17">
        <v>3.7908050750000002</v>
      </c>
      <c r="F284" s="53">
        <v>230.92283159836089</v>
      </c>
      <c r="G284" s="16">
        <f t="shared" si="61"/>
        <v>14.468766864000001</v>
      </c>
      <c r="H284" s="16">
        <f t="shared" si="58"/>
        <v>23.092283159836089</v>
      </c>
      <c r="I284" s="17">
        <f t="shared" si="59"/>
        <v>144.68766864</v>
      </c>
      <c r="J284" s="7" t="str">
        <f t="shared" si="60"/>
        <v>Nei</v>
      </c>
      <c r="K284" s="45">
        <f t="shared" si="62"/>
        <v>1240</v>
      </c>
      <c r="L284" s="20">
        <f t="shared" si="65"/>
        <v>19735.398002496</v>
      </c>
      <c r="M284" s="20">
        <f t="shared" si="66"/>
        <v>5382.3812734079993</v>
      </c>
      <c r="N284" s="20">
        <f t="shared" si="67"/>
        <v>5382.3812734079993</v>
      </c>
      <c r="O284" s="20">
        <f t="shared" si="68"/>
        <v>35882.541822719999</v>
      </c>
      <c r="P284" s="20">
        <f t="shared" si="69"/>
        <v>5382.3812734079993</v>
      </c>
      <c r="Q284" s="29">
        <f t="shared" si="70"/>
        <v>107647.62546816</v>
      </c>
      <c r="R284" s="20">
        <f t="shared" si="63"/>
        <v>179412.70911359999</v>
      </c>
      <c r="S284" s="20">
        <f t="shared" si="64"/>
        <v>179412.70911359999</v>
      </c>
      <c r="Z284" s="39"/>
      <c r="AA284" s="39"/>
    </row>
    <row r="285" spans="1:27" x14ac:dyDescent="0.2">
      <c r="A285" s="30">
        <v>50</v>
      </c>
      <c r="B285" s="9" t="s">
        <v>106</v>
      </c>
      <c r="C285" s="5" t="s">
        <v>610</v>
      </c>
      <c r="D285" s="17">
        <v>9.260595468</v>
      </c>
      <c r="E285" s="17">
        <v>1.1665681939999999</v>
      </c>
      <c r="F285" s="53">
        <v>261.05375665499889</v>
      </c>
      <c r="G285" s="16">
        <f t="shared" si="61"/>
        <v>10.427163662</v>
      </c>
      <c r="H285" s="16">
        <f t="shared" si="58"/>
        <v>26.105375665499892</v>
      </c>
      <c r="I285" s="17">
        <f t="shared" si="59"/>
        <v>104.27163662</v>
      </c>
      <c r="J285" s="7" t="str">
        <f t="shared" si="60"/>
        <v>Nei</v>
      </c>
      <c r="K285" s="45">
        <f t="shared" si="62"/>
        <v>1240</v>
      </c>
      <c r="L285" s="20">
        <f t="shared" si="65"/>
        <v>14222.651234968</v>
      </c>
      <c r="M285" s="20">
        <f t="shared" si="66"/>
        <v>3878.9048822639998</v>
      </c>
      <c r="N285" s="20">
        <f t="shared" si="67"/>
        <v>3878.9048822639998</v>
      </c>
      <c r="O285" s="20">
        <f t="shared" si="68"/>
        <v>25859.365881760001</v>
      </c>
      <c r="P285" s="20">
        <f t="shared" si="69"/>
        <v>3878.9048822639998</v>
      </c>
      <c r="Q285" s="29">
        <f t="shared" si="70"/>
        <v>77578.097645279995</v>
      </c>
      <c r="R285" s="20">
        <f t="shared" si="63"/>
        <v>129296.8294088</v>
      </c>
      <c r="S285" s="20">
        <f t="shared" si="64"/>
        <v>129296.8294088</v>
      </c>
      <c r="Z285" s="39"/>
      <c r="AA285" s="39"/>
    </row>
    <row r="286" spans="1:27" x14ac:dyDescent="0.2">
      <c r="A286" s="30">
        <v>50</v>
      </c>
      <c r="B286" s="9" t="s">
        <v>107</v>
      </c>
      <c r="C286" s="5" t="s">
        <v>611</v>
      </c>
      <c r="D286" s="17">
        <v>84.600359740999991</v>
      </c>
      <c r="E286" s="17">
        <v>8.7530488239999986</v>
      </c>
      <c r="F286" s="53">
        <v>680.44550217036885</v>
      </c>
      <c r="G286" s="16">
        <f t="shared" si="61"/>
        <v>93.353408564999995</v>
      </c>
      <c r="H286" s="16">
        <f t="shared" si="58"/>
        <v>68.044550217036885</v>
      </c>
      <c r="I286" s="17">
        <f t="shared" si="59"/>
        <v>680.44550217036885</v>
      </c>
      <c r="J286" s="7" t="str">
        <f t="shared" si="60"/>
        <v>JA</v>
      </c>
      <c r="K286" s="45">
        <f t="shared" si="62"/>
        <v>1000</v>
      </c>
      <c r="L286" s="20">
        <f t="shared" si="65"/>
        <v>74849.005238740574</v>
      </c>
      <c r="M286" s="20">
        <f t="shared" si="66"/>
        <v>20413.365065111062</v>
      </c>
      <c r="N286" s="20">
        <f t="shared" si="67"/>
        <v>20413.365065111062</v>
      </c>
      <c r="O286" s="20">
        <f t="shared" si="68"/>
        <v>136089.10043407377</v>
      </c>
      <c r="P286" s="20">
        <f t="shared" si="69"/>
        <v>20413.365065111062</v>
      </c>
      <c r="Q286" s="29">
        <f t="shared" si="70"/>
        <v>408267.30130222125</v>
      </c>
      <c r="R286" s="20">
        <f t="shared" si="63"/>
        <v>680445.5021703688</v>
      </c>
      <c r="S286" s="20">
        <f t="shared" si="64"/>
        <v>680445.5021703688</v>
      </c>
      <c r="Z286" s="39"/>
      <c r="AA286" s="39"/>
    </row>
    <row r="287" spans="1:27" x14ac:dyDescent="0.2">
      <c r="A287" s="30">
        <v>50</v>
      </c>
      <c r="B287" s="9" t="s">
        <v>108</v>
      </c>
      <c r="C287" s="5" t="s">
        <v>612</v>
      </c>
      <c r="D287" s="17">
        <v>39.238111463000003</v>
      </c>
      <c r="E287" s="17">
        <v>3.370061551</v>
      </c>
      <c r="F287" s="53">
        <v>772.09971999981985</v>
      </c>
      <c r="G287" s="16">
        <f t="shared" si="61"/>
        <v>42.608173014000002</v>
      </c>
      <c r="H287" s="16">
        <f t="shared" si="58"/>
        <v>77.209971999981988</v>
      </c>
      <c r="I287" s="17">
        <f t="shared" si="59"/>
        <v>426.08173013999999</v>
      </c>
      <c r="J287" s="7" t="str">
        <f t="shared" si="60"/>
        <v>Nei</v>
      </c>
      <c r="K287" s="45">
        <f t="shared" si="62"/>
        <v>1000</v>
      </c>
      <c r="L287" s="20">
        <f t="shared" si="65"/>
        <v>46868.990315399999</v>
      </c>
      <c r="M287" s="20">
        <f t="shared" si="66"/>
        <v>12782.451904199999</v>
      </c>
      <c r="N287" s="20">
        <f t="shared" si="67"/>
        <v>12782.451904199999</v>
      </c>
      <c r="O287" s="20">
        <f t="shared" si="68"/>
        <v>85216.346028</v>
      </c>
      <c r="P287" s="20">
        <f t="shared" si="69"/>
        <v>12782.451904199999</v>
      </c>
      <c r="Q287" s="29">
        <f t="shared" si="70"/>
        <v>255649.038084</v>
      </c>
      <c r="R287" s="20">
        <f t="shared" si="63"/>
        <v>426081.73014</v>
      </c>
      <c r="S287" s="20">
        <f t="shared" si="64"/>
        <v>426081.73014</v>
      </c>
      <c r="Z287" s="39"/>
      <c r="AA287" s="39"/>
    </row>
    <row r="288" spans="1:27" x14ac:dyDescent="0.2">
      <c r="A288" s="30">
        <v>50</v>
      </c>
      <c r="B288" s="9" t="s">
        <v>109</v>
      </c>
      <c r="C288" s="5" t="s">
        <v>613</v>
      </c>
      <c r="D288" s="17">
        <v>30.040221076999998</v>
      </c>
      <c r="E288" s="17">
        <v>4.0357233040000002</v>
      </c>
      <c r="F288" s="53">
        <v>990.31020117871037</v>
      </c>
      <c r="G288" s="16">
        <f t="shared" si="61"/>
        <v>34.075944380999999</v>
      </c>
      <c r="H288" s="16">
        <f t="shared" si="58"/>
        <v>99.031020117871037</v>
      </c>
      <c r="I288" s="17">
        <f t="shared" si="59"/>
        <v>340.75944380999999</v>
      </c>
      <c r="J288" s="7" t="str">
        <f t="shared" si="60"/>
        <v>Nei</v>
      </c>
      <c r="K288" s="45">
        <f t="shared" si="62"/>
        <v>1000</v>
      </c>
      <c r="L288" s="20">
        <f t="shared" si="65"/>
        <v>37483.538819099995</v>
      </c>
      <c r="M288" s="20">
        <f t="shared" si="66"/>
        <v>10222.783314299999</v>
      </c>
      <c r="N288" s="20">
        <f t="shared" si="67"/>
        <v>10222.783314299999</v>
      </c>
      <c r="O288" s="20">
        <f t="shared" si="68"/>
        <v>68151.888762000002</v>
      </c>
      <c r="P288" s="20">
        <f t="shared" si="69"/>
        <v>10222.783314299999</v>
      </c>
      <c r="Q288" s="29">
        <f t="shared" si="70"/>
        <v>204455.66628599996</v>
      </c>
      <c r="R288" s="20">
        <f t="shared" si="63"/>
        <v>340759.44380999997</v>
      </c>
      <c r="S288" s="20">
        <f t="shared" si="64"/>
        <v>340759.44380999997</v>
      </c>
      <c r="Z288" s="39"/>
      <c r="AA288" s="39"/>
    </row>
    <row r="289" spans="1:41" x14ac:dyDescent="0.2">
      <c r="A289" s="30">
        <v>50</v>
      </c>
      <c r="B289" s="9" t="s">
        <v>110</v>
      </c>
      <c r="C289" s="5" t="s">
        <v>614</v>
      </c>
      <c r="D289" s="17">
        <v>19.989880039999999</v>
      </c>
      <c r="E289" s="17">
        <v>2.563532259</v>
      </c>
      <c r="F289" s="53">
        <v>497.42695664481727</v>
      </c>
      <c r="G289" s="16">
        <f t="shared" si="61"/>
        <v>22.553412298999998</v>
      </c>
      <c r="H289" s="16">
        <f t="shared" si="58"/>
        <v>49.74269566448173</v>
      </c>
      <c r="I289" s="17">
        <f t="shared" si="59"/>
        <v>225.53412298999999</v>
      </c>
      <c r="J289" s="7" t="str">
        <f t="shared" si="60"/>
        <v>Nei</v>
      </c>
      <c r="K289" s="45">
        <f t="shared" si="62"/>
        <v>1000</v>
      </c>
      <c r="L289" s="20">
        <f t="shared" si="65"/>
        <v>24808.753528899997</v>
      </c>
      <c r="M289" s="20">
        <f t="shared" si="66"/>
        <v>6766.0236896999986</v>
      </c>
      <c r="N289" s="20">
        <f t="shared" si="67"/>
        <v>6766.0236896999986</v>
      </c>
      <c r="O289" s="20">
        <f t="shared" si="68"/>
        <v>45106.824597999999</v>
      </c>
      <c r="P289" s="20">
        <f t="shared" si="69"/>
        <v>6766.0236896999986</v>
      </c>
      <c r="Q289" s="29">
        <f t="shared" si="70"/>
        <v>135320.47379399999</v>
      </c>
      <c r="R289" s="20">
        <f t="shared" si="63"/>
        <v>225534.12298999997</v>
      </c>
      <c r="S289" s="20">
        <f t="shared" si="64"/>
        <v>225534.12298999997</v>
      </c>
      <c r="Z289" s="39"/>
      <c r="AA289" s="39"/>
    </row>
    <row r="290" spans="1:41" x14ac:dyDescent="0.2">
      <c r="A290" s="30">
        <v>50</v>
      </c>
      <c r="B290" s="9" t="s">
        <v>111</v>
      </c>
      <c r="C290" s="5" t="s">
        <v>615</v>
      </c>
      <c r="D290" s="17">
        <v>58.889666114000001</v>
      </c>
      <c r="E290" s="17">
        <v>6.4278919409999995</v>
      </c>
      <c r="F290" s="53">
        <v>1844.1557958264348</v>
      </c>
      <c r="G290" s="16">
        <f t="shared" ref="G290:G333" si="71">(D290+E290)</f>
        <v>65.317558055000006</v>
      </c>
      <c r="H290" s="16">
        <f t="shared" ref="H290:H331" si="72">F290*0.1</f>
        <v>184.41557958264349</v>
      </c>
      <c r="I290" s="17">
        <f t="shared" ref="I290:I331" si="73">IF(G290&gt;=H290,F290,G290*10)</f>
        <v>653.17558055000006</v>
      </c>
      <c r="J290" s="7" t="str">
        <f t="shared" ref="J290:J331" si="74">IF(G290&gt;=H290,"JA","Nei")</f>
        <v>Nei</v>
      </c>
      <c r="K290" s="45">
        <f t="shared" si="62"/>
        <v>1000</v>
      </c>
      <c r="L290" s="20">
        <f t="shared" si="65"/>
        <v>71849.313860500013</v>
      </c>
      <c r="M290" s="20">
        <f t="shared" si="66"/>
        <v>19595.267416500003</v>
      </c>
      <c r="N290" s="20">
        <f t="shared" si="67"/>
        <v>19595.267416500003</v>
      </c>
      <c r="O290" s="20">
        <f t="shared" si="68"/>
        <v>130635.11611000002</v>
      </c>
      <c r="P290" s="20">
        <f t="shared" si="69"/>
        <v>19595.267416500003</v>
      </c>
      <c r="Q290" s="29">
        <f t="shared" si="70"/>
        <v>391905.34833000001</v>
      </c>
      <c r="R290" s="20">
        <f t="shared" si="63"/>
        <v>653175.58055000007</v>
      </c>
      <c r="S290" s="20">
        <f t="shared" si="64"/>
        <v>653175.58055000007</v>
      </c>
      <c r="Z290" s="39"/>
      <c r="AA290" s="39"/>
    </row>
    <row r="291" spans="1:41" x14ac:dyDescent="0.2">
      <c r="A291" s="30">
        <v>50</v>
      </c>
      <c r="B291" s="9" t="s">
        <v>112</v>
      </c>
      <c r="C291" s="5" t="s">
        <v>616</v>
      </c>
      <c r="D291" s="17">
        <v>73.657932541999998</v>
      </c>
      <c r="E291" s="17">
        <v>9.9248548969999995</v>
      </c>
      <c r="F291" s="53">
        <v>694.41165876613525</v>
      </c>
      <c r="G291" s="16">
        <f t="shared" si="71"/>
        <v>83.582787439000001</v>
      </c>
      <c r="H291" s="16">
        <f t="shared" si="72"/>
        <v>69.441165876613525</v>
      </c>
      <c r="I291" s="17">
        <f t="shared" si="73"/>
        <v>694.41165876613525</v>
      </c>
      <c r="J291" s="7" t="str">
        <f t="shared" si="74"/>
        <v>JA</v>
      </c>
      <c r="K291" s="45">
        <f t="shared" si="62"/>
        <v>1000</v>
      </c>
      <c r="L291" s="20">
        <f t="shared" si="65"/>
        <v>76385.282464274875</v>
      </c>
      <c r="M291" s="20">
        <f t="shared" si="66"/>
        <v>20832.349762984057</v>
      </c>
      <c r="N291" s="20">
        <f t="shared" si="67"/>
        <v>20832.349762984057</v>
      </c>
      <c r="O291" s="20">
        <f t="shared" si="68"/>
        <v>138882.33175322704</v>
      </c>
      <c r="P291" s="20">
        <f t="shared" si="69"/>
        <v>20832.349762984057</v>
      </c>
      <c r="Q291" s="29">
        <f t="shared" si="70"/>
        <v>416646.99525968113</v>
      </c>
      <c r="R291" s="20">
        <f t="shared" si="63"/>
        <v>694411.65876613522</v>
      </c>
      <c r="S291" s="20">
        <f t="shared" si="64"/>
        <v>694411.65876613522</v>
      </c>
      <c r="Z291" s="39"/>
      <c r="AA291" s="39"/>
    </row>
    <row r="292" spans="1:41" x14ac:dyDescent="0.2">
      <c r="A292" s="30">
        <v>50</v>
      </c>
      <c r="B292" s="9" t="s">
        <v>113</v>
      </c>
      <c r="C292" s="5" t="s">
        <v>617</v>
      </c>
      <c r="D292" s="17">
        <v>33.379947244</v>
      </c>
      <c r="E292" s="17">
        <v>5.088543864</v>
      </c>
      <c r="F292" s="53">
        <v>224.21281191355777</v>
      </c>
      <c r="G292" s="16">
        <f t="shared" si="71"/>
        <v>38.468491108000002</v>
      </c>
      <c r="H292" s="16">
        <f t="shared" si="72"/>
        <v>22.421281191355778</v>
      </c>
      <c r="I292" s="17">
        <f t="shared" si="73"/>
        <v>224.21281191355777</v>
      </c>
      <c r="J292" s="7" t="str">
        <f t="shared" si="74"/>
        <v>JA</v>
      </c>
      <c r="K292" s="45">
        <f t="shared" si="62"/>
        <v>1000</v>
      </c>
      <c r="L292" s="20">
        <f t="shared" si="65"/>
        <v>24663.409310491352</v>
      </c>
      <c r="M292" s="20">
        <f t="shared" si="66"/>
        <v>6726.3843574067323</v>
      </c>
      <c r="N292" s="20">
        <f t="shared" si="67"/>
        <v>6726.3843574067323</v>
      </c>
      <c r="O292" s="20">
        <f t="shared" si="68"/>
        <v>44842.562382711556</v>
      </c>
      <c r="P292" s="20">
        <f t="shared" si="69"/>
        <v>6726.3843574067323</v>
      </c>
      <c r="Q292" s="29">
        <f t="shared" si="70"/>
        <v>134527.68714813466</v>
      </c>
      <c r="R292" s="20">
        <f t="shared" si="63"/>
        <v>224212.81191355776</v>
      </c>
      <c r="S292" s="20">
        <f t="shared" si="64"/>
        <v>224212.81191355776</v>
      </c>
      <c r="Z292" s="39"/>
      <c r="AA292" s="39"/>
    </row>
    <row r="293" spans="1:41" x14ac:dyDescent="0.2">
      <c r="A293" s="30">
        <v>50</v>
      </c>
      <c r="B293" s="9" t="s">
        <v>114</v>
      </c>
      <c r="C293" s="5" t="s">
        <v>618</v>
      </c>
      <c r="D293" s="17">
        <v>14.941367124999999</v>
      </c>
      <c r="E293" s="17">
        <v>5.79712373</v>
      </c>
      <c r="F293" s="53">
        <v>168.43812629007397</v>
      </c>
      <c r="G293" s="16">
        <f t="shared" si="71"/>
        <v>20.738490854999998</v>
      </c>
      <c r="H293" s="16">
        <f t="shared" si="72"/>
        <v>16.843812629007399</v>
      </c>
      <c r="I293" s="17">
        <f t="shared" si="73"/>
        <v>168.43812629007397</v>
      </c>
      <c r="J293" s="7" t="str">
        <f t="shared" si="74"/>
        <v>JA</v>
      </c>
      <c r="K293" s="45">
        <f t="shared" si="62"/>
        <v>1240</v>
      </c>
      <c r="L293" s="20">
        <f t="shared" si="65"/>
        <v>22000</v>
      </c>
      <c r="M293" s="20">
        <f t="shared" si="66"/>
        <v>6000</v>
      </c>
      <c r="N293" s="20">
        <f t="shared" si="67"/>
        <v>6000</v>
      </c>
      <c r="O293" s="20">
        <f t="shared" si="68"/>
        <v>40000</v>
      </c>
      <c r="P293" s="20">
        <f t="shared" si="69"/>
        <v>6000</v>
      </c>
      <c r="Q293" s="29">
        <f t="shared" si="70"/>
        <v>120000</v>
      </c>
      <c r="R293" s="20">
        <f t="shared" si="63"/>
        <v>208863.27659969172</v>
      </c>
      <c r="S293" s="20">
        <f t="shared" si="64"/>
        <v>200000</v>
      </c>
      <c r="Z293" s="39"/>
      <c r="AA293" s="39"/>
    </row>
    <row r="294" spans="1:41" s="26" customFormat="1" ht="13.5" thickBot="1" x14ac:dyDescent="0.25">
      <c r="A294" s="30">
        <v>50</v>
      </c>
      <c r="B294" s="9" t="s">
        <v>115</v>
      </c>
      <c r="C294" s="5" t="s">
        <v>619</v>
      </c>
      <c r="D294" s="17">
        <v>38.906912373000004</v>
      </c>
      <c r="E294" s="17">
        <v>4.6155355029999994</v>
      </c>
      <c r="F294" s="53">
        <v>923.87343328713939</v>
      </c>
      <c r="G294" s="16">
        <f t="shared" si="71"/>
        <v>43.522447876000001</v>
      </c>
      <c r="H294" s="16">
        <f t="shared" si="72"/>
        <v>92.387343328713939</v>
      </c>
      <c r="I294" s="17">
        <f t="shared" si="73"/>
        <v>435.22447876000001</v>
      </c>
      <c r="J294" s="7" t="str">
        <f t="shared" si="74"/>
        <v>Nei</v>
      </c>
      <c r="K294" s="45">
        <f t="shared" si="62"/>
        <v>1000</v>
      </c>
      <c r="L294" s="20">
        <f t="shared" si="65"/>
        <v>47874.692663600006</v>
      </c>
      <c r="M294" s="20">
        <f t="shared" si="66"/>
        <v>13056.7343628</v>
      </c>
      <c r="N294" s="20">
        <f t="shared" si="67"/>
        <v>13056.7343628</v>
      </c>
      <c r="O294" s="20">
        <f t="shared" si="68"/>
        <v>87044.895752000011</v>
      </c>
      <c r="P294" s="20">
        <f t="shared" si="69"/>
        <v>13056.7343628</v>
      </c>
      <c r="Q294" s="29">
        <f t="shared" si="70"/>
        <v>261134.687256</v>
      </c>
      <c r="R294" s="20">
        <f t="shared" si="63"/>
        <v>435224.47876000003</v>
      </c>
      <c r="S294" s="20">
        <f t="shared" si="64"/>
        <v>435224.47876000003</v>
      </c>
      <c r="T294"/>
      <c r="U294" s="39"/>
      <c r="V294" s="39"/>
      <c r="W294" s="40"/>
      <c r="X294"/>
      <c r="Y294"/>
      <c r="Z294" s="39"/>
      <c r="AA294" s="39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x14ac:dyDescent="0.2">
      <c r="A295" s="30">
        <v>50</v>
      </c>
      <c r="B295" s="9" t="s">
        <v>116</v>
      </c>
      <c r="C295" s="5" t="s">
        <v>620</v>
      </c>
      <c r="D295" s="17">
        <v>8.0645411760000005</v>
      </c>
      <c r="E295" s="17">
        <v>1.250450345</v>
      </c>
      <c r="F295" s="53">
        <v>359.76815854366998</v>
      </c>
      <c r="G295" s="16">
        <f t="shared" si="71"/>
        <v>9.3149915209999996</v>
      </c>
      <c r="H295" s="16">
        <f t="shared" si="72"/>
        <v>35.976815854366997</v>
      </c>
      <c r="I295" s="17">
        <f t="shared" si="73"/>
        <v>93.149915209999989</v>
      </c>
      <c r="J295" s="7" t="str">
        <f t="shared" si="74"/>
        <v>Nei</v>
      </c>
      <c r="K295" s="45">
        <f t="shared" si="62"/>
        <v>1240</v>
      </c>
      <c r="L295" s="20">
        <f t="shared" si="65"/>
        <v>12705.648434643999</v>
      </c>
      <c r="M295" s="20">
        <f t="shared" si="66"/>
        <v>3465.1768458119996</v>
      </c>
      <c r="N295" s="20">
        <f t="shared" si="67"/>
        <v>3465.1768458119996</v>
      </c>
      <c r="O295" s="20">
        <f t="shared" si="68"/>
        <v>23101.178972080001</v>
      </c>
      <c r="P295" s="20">
        <f t="shared" si="69"/>
        <v>3465.1768458119996</v>
      </c>
      <c r="Q295" s="29">
        <f t="shared" si="70"/>
        <v>69303.536916239987</v>
      </c>
      <c r="R295" s="20">
        <f t="shared" si="63"/>
        <v>115505.89486039999</v>
      </c>
      <c r="S295" s="20">
        <f t="shared" si="64"/>
        <v>115505.89486039999</v>
      </c>
      <c r="Z295" s="39"/>
      <c r="AA295" s="39"/>
    </row>
    <row r="296" spans="1:41" x14ac:dyDescent="0.2">
      <c r="A296" s="30">
        <v>50</v>
      </c>
      <c r="B296" s="9" t="s">
        <v>117</v>
      </c>
      <c r="C296" s="5" t="s">
        <v>621</v>
      </c>
      <c r="D296" s="17">
        <v>12.149036699</v>
      </c>
      <c r="E296" s="17">
        <v>3.121165381</v>
      </c>
      <c r="F296" s="53">
        <v>500.76243836947708</v>
      </c>
      <c r="G296" s="16">
        <f t="shared" si="71"/>
        <v>15.270202080000001</v>
      </c>
      <c r="H296" s="16">
        <f t="shared" si="72"/>
        <v>50.076243836947711</v>
      </c>
      <c r="I296" s="17">
        <f t="shared" si="73"/>
        <v>152.70202080000001</v>
      </c>
      <c r="J296" s="7" t="str">
        <f t="shared" si="74"/>
        <v>Nei</v>
      </c>
      <c r="K296" s="45">
        <f t="shared" si="62"/>
        <v>1240</v>
      </c>
      <c r="L296" s="20">
        <f t="shared" si="65"/>
        <v>20828.55563712</v>
      </c>
      <c r="M296" s="20">
        <f t="shared" si="66"/>
        <v>5680.5151737599999</v>
      </c>
      <c r="N296" s="20">
        <f t="shared" si="67"/>
        <v>5680.5151737599999</v>
      </c>
      <c r="O296" s="20">
        <f t="shared" si="68"/>
        <v>37870.101158400001</v>
      </c>
      <c r="P296" s="20">
        <f t="shared" si="69"/>
        <v>5680.5151737599999</v>
      </c>
      <c r="Q296" s="29">
        <f t="shared" si="70"/>
        <v>113610.30347520001</v>
      </c>
      <c r="R296" s="20">
        <f t="shared" si="63"/>
        <v>189350.50579200001</v>
      </c>
      <c r="S296" s="20">
        <f t="shared" si="64"/>
        <v>189350.50579200001</v>
      </c>
      <c r="Z296" s="39"/>
      <c r="AA296" s="39"/>
    </row>
    <row r="297" spans="1:41" x14ac:dyDescent="0.2">
      <c r="A297" s="30">
        <v>50</v>
      </c>
      <c r="B297" s="9" t="s">
        <v>118</v>
      </c>
      <c r="C297" s="5" t="s">
        <v>622</v>
      </c>
      <c r="D297" s="17">
        <v>90.808914432999998</v>
      </c>
      <c r="E297" s="17">
        <v>11.631336809</v>
      </c>
      <c r="F297" s="53">
        <v>825.96866859958538</v>
      </c>
      <c r="G297" s="16">
        <f t="shared" si="71"/>
        <v>102.440251242</v>
      </c>
      <c r="H297" s="16">
        <f t="shared" si="72"/>
        <v>82.596866859958538</v>
      </c>
      <c r="I297" s="17">
        <f t="shared" si="73"/>
        <v>825.96866859958538</v>
      </c>
      <c r="J297" s="7" t="str">
        <f t="shared" si="74"/>
        <v>JA</v>
      </c>
      <c r="K297" s="45">
        <f t="shared" si="62"/>
        <v>1000</v>
      </c>
      <c r="L297" s="20">
        <f t="shared" si="65"/>
        <v>90856.55354595439</v>
      </c>
      <c r="M297" s="20">
        <f t="shared" si="66"/>
        <v>24779.060057987561</v>
      </c>
      <c r="N297" s="20">
        <f t="shared" si="67"/>
        <v>24779.060057987561</v>
      </c>
      <c r="O297" s="20">
        <f t="shared" si="68"/>
        <v>165193.7337199171</v>
      </c>
      <c r="P297" s="20">
        <f t="shared" si="69"/>
        <v>24779.060057987561</v>
      </c>
      <c r="Q297" s="29">
        <f t="shared" si="70"/>
        <v>495581.20115975122</v>
      </c>
      <c r="R297" s="20">
        <f t="shared" si="63"/>
        <v>825968.66859958542</v>
      </c>
      <c r="S297" s="20">
        <f t="shared" si="64"/>
        <v>825968.66859958542</v>
      </c>
      <c r="Z297" s="39"/>
      <c r="AA297" s="39"/>
    </row>
    <row r="298" spans="1:41" x14ac:dyDescent="0.2">
      <c r="A298" s="30">
        <v>50</v>
      </c>
      <c r="B298" s="9" t="s">
        <v>119</v>
      </c>
      <c r="C298" s="5" t="s">
        <v>623</v>
      </c>
      <c r="D298" s="17">
        <v>24.072851477</v>
      </c>
      <c r="E298" s="17">
        <v>3.224578352</v>
      </c>
      <c r="F298" s="53">
        <v>76.323338437107481</v>
      </c>
      <c r="G298" s="16">
        <f t="shared" si="71"/>
        <v>27.297429829000002</v>
      </c>
      <c r="H298" s="16">
        <f t="shared" si="72"/>
        <v>7.6323338437107484</v>
      </c>
      <c r="I298" s="17">
        <f t="shared" si="73"/>
        <v>76.323338437107481</v>
      </c>
      <c r="J298" s="7" t="str">
        <f t="shared" si="74"/>
        <v>JA</v>
      </c>
      <c r="K298" s="45">
        <f t="shared" si="62"/>
        <v>1240</v>
      </c>
      <c r="L298" s="20">
        <f t="shared" si="65"/>
        <v>10410.503362821461</v>
      </c>
      <c r="M298" s="20">
        <f t="shared" si="66"/>
        <v>2839.2281898603983</v>
      </c>
      <c r="N298" s="20">
        <f t="shared" si="67"/>
        <v>2839.2281898603983</v>
      </c>
      <c r="O298" s="20">
        <f t="shared" si="68"/>
        <v>18928.187932402656</v>
      </c>
      <c r="P298" s="20">
        <f t="shared" si="69"/>
        <v>2839.2281898603983</v>
      </c>
      <c r="Q298" s="29">
        <f t="shared" si="70"/>
        <v>56784.563797207964</v>
      </c>
      <c r="R298" s="20">
        <f t="shared" si="63"/>
        <v>94640.939662013276</v>
      </c>
      <c r="S298" s="20">
        <f t="shared" si="64"/>
        <v>94640.939662013276</v>
      </c>
      <c r="Z298" s="39"/>
      <c r="AA298" s="39"/>
    </row>
    <row r="299" spans="1:41" x14ac:dyDescent="0.2">
      <c r="A299" s="30">
        <v>50</v>
      </c>
      <c r="B299" s="9" t="s">
        <v>120</v>
      </c>
      <c r="C299" s="5" t="s">
        <v>624</v>
      </c>
      <c r="D299" s="17">
        <v>136.26622230300001</v>
      </c>
      <c r="E299" s="17">
        <v>11.005090516000001</v>
      </c>
      <c r="F299" s="53">
        <v>635.23599300742046</v>
      </c>
      <c r="G299" s="16">
        <f t="shared" si="71"/>
        <v>147.271312819</v>
      </c>
      <c r="H299" s="16">
        <f t="shared" si="72"/>
        <v>63.523599300742049</v>
      </c>
      <c r="I299" s="17">
        <f t="shared" si="73"/>
        <v>635.23599300742046</v>
      </c>
      <c r="J299" s="7" t="str">
        <f t="shared" si="74"/>
        <v>JA</v>
      </c>
      <c r="K299" s="45">
        <f t="shared" si="62"/>
        <v>1000</v>
      </c>
      <c r="L299" s="20">
        <f t="shared" si="65"/>
        <v>69875.959230816254</v>
      </c>
      <c r="M299" s="20">
        <f t="shared" si="66"/>
        <v>19057.079790222611</v>
      </c>
      <c r="N299" s="20">
        <f t="shared" si="67"/>
        <v>19057.079790222611</v>
      </c>
      <c r="O299" s="20">
        <f t="shared" si="68"/>
        <v>127047.19860148409</v>
      </c>
      <c r="P299" s="20">
        <f t="shared" si="69"/>
        <v>19057.079790222611</v>
      </c>
      <c r="Q299" s="29">
        <f t="shared" si="70"/>
        <v>381141.59580445226</v>
      </c>
      <c r="R299" s="20">
        <f t="shared" si="63"/>
        <v>635235.99300742045</v>
      </c>
      <c r="S299" s="20">
        <f t="shared" si="64"/>
        <v>635235.99300742045</v>
      </c>
      <c r="Z299" s="39"/>
      <c r="AA299" s="39"/>
    </row>
    <row r="300" spans="1:41" x14ac:dyDescent="0.2">
      <c r="A300" s="30">
        <v>50</v>
      </c>
      <c r="B300" s="9" t="s">
        <v>121</v>
      </c>
      <c r="C300" s="5" t="s">
        <v>625</v>
      </c>
      <c r="D300" s="17">
        <v>88.533495033000008</v>
      </c>
      <c r="E300" s="17">
        <v>10.895514433000001</v>
      </c>
      <c r="F300" s="53">
        <v>1041.0924399899761</v>
      </c>
      <c r="G300" s="16">
        <f t="shared" si="71"/>
        <v>99.429009466000011</v>
      </c>
      <c r="H300" s="16">
        <f t="shared" si="72"/>
        <v>104.10924399899761</v>
      </c>
      <c r="I300" s="17">
        <f t="shared" si="73"/>
        <v>994.29009466000014</v>
      </c>
      <c r="J300" s="7" t="str">
        <f t="shared" si="74"/>
        <v>Nei</v>
      </c>
      <c r="K300" s="45">
        <f t="shared" si="62"/>
        <v>1000</v>
      </c>
      <c r="L300" s="20">
        <f t="shared" si="65"/>
        <v>109371.91041260002</v>
      </c>
      <c r="M300" s="20">
        <f t="shared" si="66"/>
        <v>29828.702839800004</v>
      </c>
      <c r="N300" s="20">
        <f t="shared" si="67"/>
        <v>29828.702839800004</v>
      </c>
      <c r="O300" s="20">
        <f t="shared" si="68"/>
        <v>198858.01893200004</v>
      </c>
      <c r="P300" s="20">
        <f t="shared" si="69"/>
        <v>29828.702839800004</v>
      </c>
      <c r="Q300" s="29">
        <f t="shared" si="70"/>
        <v>596574.05679600011</v>
      </c>
      <c r="R300" s="20">
        <f t="shared" si="63"/>
        <v>994290.09466000018</v>
      </c>
      <c r="S300" s="20">
        <f t="shared" si="64"/>
        <v>994290.09466000018</v>
      </c>
      <c r="Z300" s="39"/>
      <c r="AA300" s="39"/>
    </row>
    <row r="301" spans="1:41" x14ac:dyDescent="0.2">
      <c r="A301" s="30">
        <v>50</v>
      </c>
      <c r="B301" s="9" t="s">
        <v>626</v>
      </c>
      <c r="C301" s="5" t="s">
        <v>627</v>
      </c>
      <c r="D301" s="17">
        <v>40.214289706000002</v>
      </c>
      <c r="E301" s="17">
        <v>2.8617530520000001</v>
      </c>
      <c r="F301" s="53">
        <v>1404.8559163271664</v>
      </c>
      <c r="G301" s="16">
        <f t="shared" si="71"/>
        <v>43.076042758</v>
      </c>
      <c r="H301" s="16">
        <f t="shared" si="72"/>
        <v>140.48559163271665</v>
      </c>
      <c r="I301" s="17">
        <f t="shared" si="73"/>
        <v>430.76042758</v>
      </c>
      <c r="J301" s="7" t="str">
        <f t="shared" si="74"/>
        <v>Nei</v>
      </c>
      <c r="K301" s="45">
        <f t="shared" si="62"/>
        <v>1000</v>
      </c>
      <c r="L301" s="20">
        <f t="shared" si="65"/>
        <v>47383.6470338</v>
      </c>
      <c r="M301" s="20">
        <f t="shared" si="66"/>
        <v>12922.812827399999</v>
      </c>
      <c r="N301" s="20">
        <f t="shared" si="67"/>
        <v>12922.812827399999</v>
      </c>
      <c r="O301" s="20">
        <f t="shared" si="68"/>
        <v>86152.085516000006</v>
      </c>
      <c r="P301" s="20">
        <f t="shared" si="69"/>
        <v>12922.812827399999</v>
      </c>
      <c r="Q301" s="29">
        <f t="shared" si="70"/>
        <v>258456.256548</v>
      </c>
      <c r="R301" s="20">
        <f t="shared" si="63"/>
        <v>430760.42758000002</v>
      </c>
      <c r="S301" s="20">
        <f t="shared" si="64"/>
        <v>430760.42758000002</v>
      </c>
      <c r="Z301" s="39"/>
      <c r="AA301" s="39"/>
    </row>
    <row r="302" spans="1:41" x14ac:dyDescent="0.2">
      <c r="A302" s="30">
        <v>50</v>
      </c>
      <c r="B302" s="9" t="s">
        <v>122</v>
      </c>
      <c r="C302" s="5" t="s">
        <v>628</v>
      </c>
      <c r="D302" s="17">
        <v>16.864257707</v>
      </c>
      <c r="E302" s="17">
        <v>1.9817583219999999</v>
      </c>
      <c r="F302" s="53">
        <v>1562.4179056287071</v>
      </c>
      <c r="G302" s="16">
        <f t="shared" si="71"/>
        <v>18.846016029000001</v>
      </c>
      <c r="H302" s="16">
        <f t="shared" si="72"/>
        <v>156.24179056287073</v>
      </c>
      <c r="I302" s="17">
        <f t="shared" si="73"/>
        <v>188.46016029</v>
      </c>
      <c r="J302" s="7" t="str">
        <f t="shared" si="74"/>
        <v>Nei</v>
      </c>
      <c r="K302" s="45">
        <f t="shared" si="62"/>
        <v>1240</v>
      </c>
      <c r="L302" s="20">
        <f t="shared" si="65"/>
        <v>22000</v>
      </c>
      <c r="M302" s="20">
        <f t="shared" si="66"/>
        <v>6000</v>
      </c>
      <c r="N302" s="20">
        <f t="shared" si="67"/>
        <v>6000</v>
      </c>
      <c r="O302" s="20">
        <f t="shared" si="68"/>
        <v>40000</v>
      </c>
      <c r="P302" s="20">
        <f t="shared" si="69"/>
        <v>6000</v>
      </c>
      <c r="Q302" s="29">
        <f t="shared" si="70"/>
        <v>120000</v>
      </c>
      <c r="R302" s="20">
        <f t="shared" si="63"/>
        <v>233690.59875960002</v>
      </c>
      <c r="S302" s="20">
        <f t="shared" si="64"/>
        <v>200000</v>
      </c>
      <c r="Z302" s="39"/>
      <c r="AA302" s="39"/>
    </row>
    <row r="303" spans="1:41" x14ac:dyDescent="0.2">
      <c r="A303" s="30">
        <v>50</v>
      </c>
      <c r="B303" s="9" t="s">
        <v>123</v>
      </c>
      <c r="C303" s="5" t="s">
        <v>629</v>
      </c>
      <c r="D303" s="17">
        <v>4.9980186939999998</v>
      </c>
      <c r="E303" s="17">
        <v>0.66967035199999991</v>
      </c>
      <c r="F303" s="53">
        <v>680.91604663918395</v>
      </c>
      <c r="G303" s="16">
        <f t="shared" si="71"/>
        <v>5.6676890459999996</v>
      </c>
      <c r="H303" s="16">
        <f t="shared" si="72"/>
        <v>68.091604663918403</v>
      </c>
      <c r="I303" s="17">
        <f t="shared" si="73"/>
        <v>56.676890459999996</v>
      </c>
      <c r="J303" s="7" t="str">
        <f t="shared" si="74"/>
        <v>Nei</v>
      </c>
      <c r="K303" s="45">
        <f t="shared" si="62"/>
        <v>1240</v>
      </c>
      <c r="L303" s="20">
        <f t="shared" si="65"/>
        <v>7730.7278587439996</v>
      </c>
      <c r="M303" s="20">
        <f t="shared" si="66"/>
        <v>2108.3803251119998</v>
      </c>
      <c r="N303" s="20">
        <f t="shared" si="67"/>
        <v>2108.3803251119998</v>
      </c>
      <c r="O303" s="20">
        <f t="shared" si="68"/>
        <v>14055.86883408</v>
      </c>
      <c r="P303" s="20">
        <f t="shared" si="69"/>
        <v>2108.3803251119998</v>
      </c>
      <c r="Q303" s="29">
        <f t="shared" si="70"/>
        <v>42167.60650224</v>
      </c>
      <c r="R303" s="20">
        <f t="shared" si="63"/>
        <v>70279.3441704</v>
      </c>
      <c r="S303" s="20">
        <f t="shared" si="64"/>
        <v>70279.3441704</v>
      </c>
      <c r="Z303" s="39"/>
      <c r="AA303" s="39"/>
    </row>
    <row r="304" spans="1:41" x14ac:dyDescent="0.2">
      <c r="A304" s="30">
        <v>50</v>
      </c>
      <c r="B304" s="9" t="s">
        <v>124</v>
      </c>
      <c r="C304" s="5" t="s">
        <v>630</v>
      </c>
      <c r="D304" s="17">
        <v>7.4068578430000001</v>
      </c>
      <c r="E304" s="17">
        <v>0.87257651300000005</v>
      </c>
      <c r="F304" s="53">
        <v>725.25592565748002</v>
      </c>
      <c r="G304" s="16">
        <f t="shared" si="71"/>
        <v>8.2794343559999994</v>
      </c>
      <c r="H304" s="16">
        <f t="shared" si="72"/>
        <v>72.525592565747999</v>
      </c>
      <c r="I304" s="17">
        <f t="shared" si="73"/>
        <v>82.794343559999987</v>
      </c>
      <c r="J304" s="7" t="str">
        <f t="shared" si="74"/>
        <v>Nei</v>
      </c>
      <c r="K304" s="45">
        <f t="shared" si="62"/>
        <v>1240</v>
      </c>
      <c r="L304" s="20">
        <f t="shared" si="65"/>
        <v>11293.148461583998</v>
      </c>
      <c r="M304" s="20">
        <f t="shared" si="66"/>
        <v>3079.9495804319995</v>
      </c>
      <c r="N304" s="20">
        <f t="shared" si="67"/>
        <v>3079.9495804319995</v>
      </c>
      <c r="O304" s="20">
        <f t="shared" si="68"/>
        <v>20532.997202879997</v>
      </c>
      <c r="P304" s="20">
        <f t="shared" si="69"/>
        <v>3079.9495804319995</v>
      </c>
      <c r="Q304" s="29">
        <f t="shared" si="70"/>
        <v>61598.99160863999</v>
      </c>
      <c r="R304" s="20">
        <f t="shared" si="63"/>
        <v>102664.98601439998</v>
      </c>
      <c r="S304" s="20">
        <f t="shared" si="64"/>
        <v>102664.98601439998</v>
      </c>
      <c r="Z304" s="39"/>
      <c r="AA304" s="39"/>
    </row>
    <row r="305" spans="1:41" x14ac:dyDescent="0.2">
      <c r="A305" s="30">
        <v>50</v>
      </c>
      <c r="B305" s="9" t="s">
        <v>125</v>
      </c>
      <c r="C305" s="5" t="s">
        <v>631</v>
      </c>
      <c r="D305" s="17">
        <v>22.333799022999997</v>
      </c>
      <c r="E305" s="17">
        <v>2.4360443599999999</v>
      </c>
      <c r="F305" s="53">
        <v>810.51358060493283</v>
      </c>
      <c r="G305" s="16">
        <f t="shared" si="71"/>
        <v>24.769843382999998</v>
      </c>
      <c r="H305" s="16">
        <f t="shared" si="72"/>
        <v>81.051358060493286</v>
      </c>
      <c r="I305" s="17">
        <f t="shared" si="73"/>
        <v>247.69843382999997</v>
      </c>
      <c r="J305" s="7" t="str">
        <f t="shared" si="74"/>
        <v>Nei</v>
      </c>
      <c r="K305" s="45">
        <f t="shared" si="62"/>
        <v>1000</v>
      </c>
      <c r="L305" s="20">
        <f t="shared" si="65"/>
        <v>27246.827721299996</v>
      </c>
      <c r="M305" s="20">
        <f t="shared" si="66"/>
        <v>7430.9530148999984</v>
      </c>
      <c r="N305" s="20">
        <f t="shared" si="67"/>
        <v>7430.9530148999984</v>
      </c>
      <c r="O305" s="20">
        <f t="shared" si="68"/>
        <v>49539.686765999999</v>
      </c>
      <c r="P305" s="20">
        <f t="shared" si="69"/>
        <v>7430.9530148999984</v>
      </c>
      <c r="Q305" s="29">
        <f t="shared" si="70"/>
        <v>148619.06029799997</v>
      </c>
      <c r="R305" s="20">
        <f t="shared" si="63"/>
        <v>247698.43382999997</v>
      </c>
      <c r="S305" s="20">
        <f t="shared" si="64"/>
        <v>247698.43382999997</v>
      </c>
      <c r="Z305" s="39"/>
      <c r="AA305" s="39"/>
    </row>
    <row r="306" spans="1:41" x14ac:dyDescent="0.2">
      <c r="A306" s="30">
        <v>50</v>
      </c>
      <c r="B306" s="9" t="s">
        <v>126</v>
      </c>
      <c r="C306" s="5" t="s">
        <v>632</v>
      </c>
      <c r="D306" s="17">
        <v>19.769893904</v>
      </c>
      <c r="E306" s="17">
        <v>0.99896186100000006</v>
      </c>
      <c r="F306" s="53">
        <v>514.02176643772543</v>
      </c>
      <c r="G306" s="16">
        <f t="shared" si="71"/>
        <v>20.768855765000001</v>
      </c>
      <c r="H306" s="16">
        <f t="shared" si="72"/>
        <v>51.402176643772549</v>
      </c>
      <c r="I306" s="17">
        <f t="shared" si="73"/>
        <v>207.68855765000001</v>
      </c>
      <c r="J306" s="7" t="str">
        <f t="shared" si="74"/>
        <v>Nei</v>
      </c>
      <c r="K306" s="45">
        <f t="shared" si="62"/>
        <v>1000</v>
      </c>
      <c r="L306" s="20">
        <f t="shared" si="65"/>
        <v>22845.741341500001</v>
      </c>
      <c r="M306" s="20">
        <f t="shared" si="66"/>
        <v>6230.6567294999995</v>
      </c>
      <c r="N306" s="20">
        <f t="shared" si="67"/>
        <v>6230.6567294999995</v>
      </c>
      <c r="O306" s="20">
        <f t="shared" si="68"/>
        <v>41537.71153</v>
      </c>
      <c r="P306" s="20">
        <f t="shared" si="69"/>
        <v>6230.6567294999995</v>
      </c>
      <c r="Q306" s="29">
        <f t="shared" si="70"/>
        <v>124613.13459</v>
      </c>
      <c r="R306" s="20">
        <f t="shared" si="63"/>
        <v>207688.55765</v>
      </c>
      <c r="S306" s="20">
        <f t="shared" si="64"/>
        <v>207688.55765</v>
      </c>
      <c r="Z306" s="39"/>
      <c r="AA306" s="39"/>
    </row>
    <row r="307" spans="1:41" x14ac:dyDescent="0.2">
      <c r="A307" s="30">
        <v>50</v>
      </c>
      <c r="B307" s="9" t="s">
        <v>127</v>
      </c>
      <c r="C307" s="5" t="s">
        <v>633</v>
      </c>
      <c r="D307" s="17">
        <v>47.432604439999999</v>
      </c>
      <c r="E307" s="17">
        <v>3.813828767</v>
      </c>
      <c r="F307" s="53">
        <v>599.68514339914429</v>
      </c>
      <c r="G307" s="16">
        <f t="shared" si="71"/>
        <v>51.246433206999995</v>
      </c>
      <c r="H307" s="16">
        <f t="shared" si="72"/>
        <v>59.968514339914435</v>
      </c>
      <c r="I307" s="17">
        <f t="shared" si="73"/>
        <v>512.46433206999995</v>
      </c>
      <c r="J307" s="7" t="str">
        <f t="shared" si="74"/>
        <v>Nei</v>
      </c>
      <c r="K307" s="45">
        <f t="shared" si="62"/>
        <v>1000</v>
      </c>
      <c r="L307" s="20">
        <f t="shared" si="65"/>
        <v>56371.076527699995</v>
      </c>
      <c r="M307" s="20">
        <f t="shared" si="66"/>
        <v>15373.929962099997</v>
      </c>
      <c r="N307" s="20">
        <f t="shared" si="67"/>
        <v>15373.929962099997</v>
      </c>
      <c r="O307" s="20">
        <f t="shared" si="68"/>
        <v>102492.86641399999</v>
      </c>
      <c r="P307" s="20">
        <f t="shared" si="69"/>
        <v>15373.929962099997</v>
      </c>
      <c r="Q307" s="29">
        <f t="shared" si="70"/>
        <v>307478.59924199997</v>
      </c>
      <c r="R307" s="20">
        <f t="shared" si="63"/>
        <v>512464.33206999995</v>
      </c>
      <c r="S307" s="20">
        <f t="shared" si="64"/>
        <v>512464.33206999995</v>
      </c>
      <c r="Z307" s="39"/>
      <c r="AA307" s="39"/>
    </row>
    <row r="308" spans="1:41" x14ac:dyDescent="0.2">
      <c r="A308" s="30">
        <v>50</v>
      </c>
      <c r="B308" s="9" t="s">
        <v>128</v>
      </c>
      <c r="C308" s="5" t="s">
        <v>634</v>
      </c>
      <c r="D308" s="17">
        <v>10.322423746</v>
      </c>
      <c r="E308" s="17">
        <v>0.845377724</v>
      </c>
      <c r="F308" s="53">
        <v>409.09824914944863</v>
      </c>
      <c r="G308" s="16">
        <f t="shared" si="71"/>
        <v>11.167801470000001</v>
      </c>
      <c r="H308" s="16">
        <f t="shared" si="72"/>
        <v>40.909824914944863</v>
      </c>
      <c r="I308" s="17">
        <f t="shared" si="73"/>
        <v>111.67801470000001</v>
      </c>
      <c r="J308" s="7" t="str">
        <f t="shared" si="74"/>
        <v>Nei</v>
      </c>
      <c r="K308" s="45">
        <f t="shared" si="62"/>
        <v>1240</v>
      </c>
      <c r="L308" s="20">
        <f t="shared" si="65"/>
        <v>15232.881205080001</v>
      </c>
      <c r="M308" s="20">
        <f t="shared" si="66"/>
        <v>4154.4221468400001</v>
      </c>
      <c r="N308" s="20">
        <f t="shared" si="67"/>
        <v>4154.4221468400001</v>
      </c>
      <c r="O308" s="20">
        <f t="shared" si="68"/>
        <v>27696.147645600002</v>
      </c>
      <c r="P308" s="20">
        <f t="shared" si="69"/>
        <v>4154.4221468400001</v>
      </c>
      <c r="Q308" s="29">
        <f t="shared" si="70"/>
        <v>83088.442936799998</v>
      </c>
      <c r="R308" s="20">
        <f t="shared" si="63"/>
        <v>138480.738228</v>
      </c>
      <c r="S308" s="20">
        <f t="shared" si="64"/>
        <v>138480.738228</v>
      </c>
      <c r="Z308" s="39"/>
      <c r="AA308" s="39"/>
    </row>
    <row r="309" spans="1:41" x14ac:dyDescent="0.2">
      <c r="A309" s="30">
        <v>50</v>
      </c>
      <c r="B309" s="9" t="s">
        <v>635</v>
      </c>
      <c r="C309" s="5" t="s">
        <v>636</v>
      </c>
      <c r="D309" s="17">
        <v>10.515703959000001</v>
      </c>
      <c r="E309" s="17">
        <v>0.763228621</v>
      </c>
      <c r="F309" s="53">
        <v>110.1279353816638</v>
      </c>
      <c r="G309" s="16">
        <f t="shared" si="71"/>
        <v>11.278932580000001</v>
      </c>
      <c r="H309" s="16">
        <f t="shared" si="72"/>
        <v>11.012793538166381</v>
      </c>
      <c r="I309" s="17">
        <f t="shared" si="73"/>
        <v>110.1279353816638</v>
      </c>
      <c r="J309" s="7" t="str">
        <f t="shared" si="74"/>
        <v>JA</v>
      </c>
      <c r="K309" s="45">
        <f t="shared" si="62"/>
        <v>1240</v>
      </c>
      <c r="L309" s="20">
        <f t="shared" si="65"/>
        <v>15021.450386058941</v>
      </c>
      <c r="M309" s="20">
        <f t="shared" si="66"/>
        <v>4096.7591961978933</v>
      </c>
      <c r="N309" s="20">
        <f t="shared" si="67"/>
        <v>4096.7591961978933</v>
      </c>
      <c r="O309" s="20">
        <f t="shared" si="68"/>
        <v>27311.727974652622</v>
      </c>
      <c r="P309" s="20">
        <f t="shared" si="69"/>
        <v>4096.7591961978933</v>
      </c>
      <c r="Q309" s="29">
        <f t="shared" si="70"/>
        <v>81935.183923957855</v>
      </c>
      <c r="R309" s="20">
        <f t="shared" si="63"/>
        <v>136558.63987326311</v>
      </c>
      <c r="S309" s="20">
        <f t="shared" si="64"/>
        <v>136558.63987326311</v>
      </c>
      <c r="Z309" s="39"/>
      <c r="AA309" s="39"/>
    </row>
    <row r="310" spans="1:41" x14ac:dyDescent="0.2">
      <c r="A310" s="30">
        <v>50</v>
      </c>
      <c r="B310" s="9" t="s">
        <v>129</v>
      </c>
      <c r="C310" s="5" t="s">
        <v>637</v>
      </c>
      <c r="D310" s="17">
        <v>66.479079850000005</v>
      </c>
      <c r="E310" s="17">
        <v>6.6239565520000001</v>
      </c>
      <c r="F310" s="53">
        <v>365.67164264841364</v>
      </c>
      <c r="G310" s="16">
        <f t="shared" si="71"/>
        <v>73.103036402000001</v>
      </c>
      <c r="H310" s="16">
        <f t="shared" si="72"/>
        <v>36.567164264841367</v>
      </c>
      <c r="I310" s="17">
        <f t="shared" si="73"/>
        <v>365.67164264841364</v>
      </c>
      <c r="J310" s="7" t="str">
        <f t="shared" si="74"/>
        <v>JA</v>
      </c>
      <c r="K310" s="45">
        <f t="shared" si="62"/>
        <v>1000</v>
      </c>
      <c r="L310" s="20">
        <f t="shared" si="65"/>
        <v>40223.880691325503</v>
      </c>
      <c r="M310" s="20">
        <f t="shared" si="66"/>
        <v>10970.149279452409</v>
      </c>
      <c r="N310" s="20">
        <f t="shared" si="67"/>
        <v>10970.149279452409</v>
      </c>
      <c r="O310" s="20">
        <f t="shared" si="68"/>
        <v>73134.328529682738</v>
      </c>
      <c r="P310" s="20">
        <f t="shared" si="69"/>
        <v>10970.149279452409</v>
      </c>
      <c r="Q310" s="29">
        <f t="shared" si="70"/>
        <v>219402.98558904818</v>
      </c>
      <c r="R310" s="20">
        <f t="shared" si="63"/>
        <v>365671.64264841366</v>
      </c>
      <c r="S310" s="20">
        <f t="shared" si="64"/>
        <v>365671.64264841366</v>
      </c>
      <c r="Z310" s="39"/>
      <c r="AA310" s="39"/>
    </row>
    <row r="311" spans="1:41" x14ac:dyDescent="0.2">
      <c r="A311" s="30">
        <v>50</v>
      </c>
      <c r="B311" s="9" t="s">
        <v>130</v>
      </c>
      <c r="C311" s="5" t="s">
        <v>131</v>
      </c>
      <c r="D311" s="17">
        <v>85.608135930000003</v>
      </c>
      <c r="E311" s="17">
        <v>6.9006277470000006</v>
      </c>
      <c r="F311" s="53">
        <v>1095.977737608184</v>
      </c>
      <c r="G311" s="16">
        <f t="shared" si="71"/>
        <v>92.508763677000005</v>
      </c>
      <c r="H311" s="16">
        <f t="shared" si="72"/>
        <v>109.59777376081841</v>
      </c>
      <c r="I311" s="17">
        <f t="shared" si="73"/>
        <v>925.08763677000002</v>
      </c>
      <c r="J311" s="7" t="str">
        <f t="shared" si="74"/>
        <v>Nei</v>
      </c>
      <c r="K311" s="45">
        <f t="shared" si="62"/>
        <v>1000</v>
      </c>
      <c r="L311" s="20">
        <f t="shared" si="65"/>
        <v>101759.64004470001</v>
      </c>
      <c r="M311" s="20">
        <f t="shared" si="66"/>
        <v>27752.6291031</v>
      </c>
      <c r="N311" s="20">
        <f t="shared" si="67"/>
        <v>27752.6291031</v>
      </c>
      <c r="O311" s="20">
        <f t="shared" si="68"/>
        <v>185017.52735400002</v>
      </c>
      <c r="P311" s="20">
        <f t="shared" si="69"/>
        <v>27752.6291031</v>
      </c>
      <c r="Q311" s="29">
        <f t="shared" si="70"/>
        <v>555052.58206199994</v>
      </c>
      <c r="R311" s="20">
        <f t="shared" si="63"/>
        <v>925087.63676999998</v>
      </c>
      <c r="S311" s="20">
        <f t="shared" si="64"/>
        <v>925087.63676999998</v>
      </c>
      <c r="Z311" s="39"/>
      <c r="AA311" s="39"/>
    </row>
    <row r="312" spans="1:41" x14ac:dyDescent="0.2">
      <c r="A312" s="30">
        <v>50</v>
      </c>
      <c r="B312" s="9" t="s">
        <v>638</v>
      </c>
      <c r="C312" s="5" t="s">
        <v>639</v>
      </c>
      <c r="D312" s="17">
        <v>40.600780506999996</v>
      </c>
      <c r="E312" s="17">
        <v>6.5689385219999998</v>
      </c>
      <c r="F312" s="53">
        <v>1024.5785029438571</v>
      </c>
      <c r="G312" s="16">
        <f t="shared" si="71"/>
        <v>47.169719028999992</v>
      </c>
      <c r="H312" s="16">
        <f t="shared" si="72"/>
        <v>102.45785029438571</v>
      </c>
      <c r="I312" s="17">
        <f t="shared" si="73"/>
        <v>471.69719028999992</v>
      </c>
      <c r="J312" s="7" t="str">
        <f t="shared" si="74"/>
        <v>Nei</v>
      </c>
      <c r="K312" s="45">
        <f t="shared" si="62"/>
        <v>1000</v>
      </c>
      <c r="L312" s="20">
        <f t="shared" si="65"/>
        <v>51886.690931899997</v>
      </c>
      <c r="M312" s="20">
        <f t="shared" si="66"/>
        <v>14150.915708699999</v>
      </c>
      <c r="N312" s="20">
        <f t="shared" si="67"/>
        <v>14150.915708699999</v>
      </c>
      <c r="O312" s="20">
        <f t="shared" si="68"/>
        <v>94339.438058</v>
      </c>
      <c r="P312" s="20">
        <f t="shared" si="69"/>
        <v>14150.915708699999</v>
      </c>
      <c r="Q312" s="29">
        <f t="shared" si="70"/>
        <v>283018.31417399994</v>
      </c>
      <c r="R312" s="20">
        <f t="shared" si="63"/>
        <v>471697.19028999994</v>
      </c>
      <c r="S312" s="20">
        <f t="shared" si="64"/>
        <v>471697.19028999994</v>
      </c>
      <c r="Z312" s="39"/>
      <c r="AA312" s="39"/>
    </row>
    <row r="313" spans="1:41" x14ac:dyDescent="0.2">
      <c r="A313" s="30">
        <v>50</v>
      </c>
      <c r="B313" s="9" t="s">
        <v>640</v>
      </c>
      <c r="C313" s="5" t="s">
        <v>641</v>
      </c>
      <c r="D313" s="17">
        <v>24.158101978000001</v>
      </c>
      <c r="E313" s="17">
        <v>5.5354805939999991</v>
      </c>
      <c r="F313" s="53">
        <v>665.38510943642518</v>
      </c>
      <c r="G313" s="16">
        <f t="shared" si="71"/>
        <v>29.693582572</v>
      </c>
      <c r="H313" s="16">
        <f t="shared" si="72"/>
        <v>66.538510943642521</v>
      </c>
      <c r="I313" s="17">
        <f t="shared" si="73"/>
        <v>296.93582572000003</v>
      </c>
      <c r="J313" s="7" t="str">
        <f t="shared" si="74"/>
        <v>Nei</v>
      </c>
      <c r="K313" s="45">
        <f t="shared" si="62"/>
        <v>1000</v>
      </c>
      <c r="L313" s="20">
        <f t="shared" si="65"/>
        <v>32662.940829200004</v>
      </c>
      <c r="M313" s="20">
        <f t="shared" si="66"/>
        <v>8908.0747716000005</v>
      </c>
      <c r="N313" s="20">
        <f t="shared" si="67"/>
        <v>8908.0747716000005</v>
      </c>
      <c r="O313" s="20">
        <f t="shared" si="68"/>
        <v>59387.165144000006</v>
      </c>
      <c r="P313" s="20">
        <f t="shared" si="69"/>
        <v>8908.0747716000005</v>
      </c>
      <c r="Q313" s="29">
        <f t="shared" si="70"/>
        <v>178161.495432</v>
      </c>
      <c r="R313" s="20">
        <f t="shared" si="63"/>
        <v>296935.82572000002</v>
      </c>
      <c r="S313" s="20">
        <f t="shared" si="64"/>
        <v>296935.82572000002</v>
      </c>
      <c r="Z313" s="39"/>
      <c r="AA313" s="39"/>
    </row>
    <row r="314" spans="1:41" x14ac:dyDescent="0.2">
      <c r="A314" s="30">
        <v>50</v>
      </c>
      <c r="B314" s="9" t="s">
        <v>642</v>
      </c>
      <c r="C314" s="5" t="s">
        <v>643</v>
      </c>
      <c r="D314" s="17">
        <v>79.318334038000003</v>
      </c>
      <c r="E314" s="17">
        <v>11.887023912</v>
      </c>
      <c r="F314" s="53">
        <v>457.06997395139194</v>
      </c>
      <c r="G314" s="16">
        <f t="shared" si="71"/>
        <v>91.205357950000007</v>
      </c>
      <c r="H314" s="16">
        <f t="shared" si="72"/>
        <v>45.706997395139197</v>
      </c>
      <c r="I314" s="17">
        <f t="shared" si="73"/>
        <v>457.06997395139194</v>
      </c>
      <c r="J314" s="7" t="str">
        <f t="shared" si="74"/>
        <v>JA</v>
      </c>
      <c r="K314" s="45">
        <f t="shared" si="62"/>
        <v>1000</v>
      </c>
      <c r="L314" s="20">
        <f t="shared" si="65"/>
        <v>50277.697134653114</v>
      </c>
      <c r="M314" s="20">
        <f t="shared" si="66"/>
        <v>13712.099218541758</v>
      </c>
      <c r="N314" s="20">
        <f t="shared" si="67"/>
        <v>13712.099218541758</v>
      </c>
      <c r="O314" s="20">
        <f t="shared" si="68"/>
        <v>91413.99479027839</v>
      </c>
      <c r="P314" s="20">
        <f t="shared" si="69"/>
        <v>13712.099218541758</v>
      </c>
      <c r="Q314" s="29">
        <f t="shared" si="70"/>
        <v>274241.98437083513</v>
      </c>
      <c r="R314" s="20">
        <f t="shared" si="63"/>
        <v>457069.97395139193</v>
      </c>
      <c r="S314" s="20">
        <f t="shared" si="64"/>
        <v>457069.97395139193</v>
      </c>
      <c r="Z314" s="39"/>
      <c r="AA314" s="39"/>
    </row>
    <row r="315" spans="1:41" x14ac:dyDescent="0.2">
      <c r="A315" s="30">
        <v>50</v>
      </c>
      <c r="B315" s="9" t="s">
        <v>644</v>
      </c>
      <c r="C315" s="5" t="s">
        <v>645</v>
      </c>
      <c r="D315" s="17">
        <v>42.316116858000001</v>
      </c>
      <c r="E315" s="17">
        <v>5.3905437899999997</v>
      </c>
      <c r="F315" s="53">
        <v>801.69589212277765</v>
      </c>
      <c r="G315" s="16">
        <f t="shared" si="71"/>
        <v>47.706660648000003</v>
      </c>
      <c r="H315" s="16">
        <f t="shared" si="72"/>
        <v>80.169589212277771</v>
      </c>
      <c r="I315" s="17">
        <f t="shared" si="73"/>
        <v>477.06660648000002</v>
      </c>
      <c r="J315" s="7" t="str">
        <f t="shared" si="74"/>
        <v>Nei</v>
      </c>
      <c r="K315" s="45">
        <f t="shared" si="62"/>
        <v>1000</v>
      </c>
      <c r="L315" s="20">
        <f t="shared" si="65"/>
        <v>52477.326712800001</v>
      </c>
      <c r="M315" s="20">
        <f t="shared" si="66"/>
        <v>14311.998194399999</v>
      </c>
      <c r="N315" s="20">
        <f t="shared" si="67"/>
        <v>14311.998194399999</v>
      </c>
      <c r="O315" s="20">
        <f t="shared" si="68"/>
        <v>95413.321296000009</v>
      </c>
      <c r="P315" s="20">
        <f t="shared" si="69"/>
        <v>14311.998194399999</v>
      </c>
      <c r="Q315" s="29">
        <f t="shared" si="70"/>
        <v>286239.963888</v>
      </c>
      <c r="R315" s="20">
        <f t="shared" si="63"/>
        <v>477066.60648000002</v>
      </c>
      <c r="S315" s="20">
        <f t="shared" si="64"/>
        <v>477066.60648000002</v>
      </c>
      <c r="Z315" s="39"/>
      <c r="AA315" s="39"/>
    </row>
    <row r="316" spans="1:41" x14ac:dyDescent="0.2">
      <c r="A316" s="30">
        <v>50</v>
      </c>
      <c r="B316" s="9" t="s">
        <v>646</v>
      </c>
      <c r="C316" s="5" t="s">
        <v>647</v>
      </c>
      <c r="D316" s="17">
        <v>110.72146587899999</v>
      </c>
      <c r="E316" s="17">
        <v>16.093959048000002</v>
      </c>
      <c r="F316" s="53">
        <v>1765.573196746984</v>
      </c>
      <c r="G316" s="16">
        <f t="shared" si="71"/>
        <v>126.815424927</v>
      </c>
      <c r="H316" s="16">
        <f t="shared" si="72"/>
        <v>176.55731967469842</v>
      </c>
      <c r="I316" s="17">
        <f t="shared" si="73"/>
        <v>1268.15424927</v>
      </c>
      <c r="J316" s="7" t="str">
        <f t="shared" si="74"/>
        <v>Nei</v>
      </c>
      <c r="K316" s="45">
        <f t="shared" si="62"/>
        <v>1000</v>
      </c>
      <c r="L316" s="20">
        <f t="shared" si="65"/>
        <v>123970</v>
      </c>
      <c r="M316" s="20">
        <f t="shared" si="66"/>
        <v>33810</v>
      </c>
      <c r="N316" s="20">
        <f t="shared" si="67"/>
        <v>33810</v>
      </c>
      <c r="O316" s="20">
        <f t="shared" si="68"/>
        <v>225400</v>
      </c>
      <c r="P316" s="20">
        <f t="shared" si="69"/>
        <v>33810</v>
      </c>
      <c r="Q316" s="29">
        <f t="shared" si="70"/>
        <v>676200</v>
      </c>
      <c r="R316" s="20">
        <f t="shared" si="63"/>
        <v>1268154.24927</v>
      </c>
      <c r="S316" s="20">
        <f t="shared" si="64"/>
        <v>1127000</v>
      </c>
      <c r="Z316" s="39"/>
      <c r="AA316" s="39"/>
    </row>
    <row r="317" spans="1:41" x14ac:dyDescent="0.2">
      <c r="A317" s="30">
        <v>50</v>
      </c>
      <c r="B317" s="9" t="s">
        <v>648</v>
      </c>
      <c r="C317" s="5" t="s">
        <v>649</v>
      </c>
      <c r="D317" s="17">
        <v>61.174347640000001</v>
      </c>
      <c r="E317" s="17">
        <v>5.0546191670000002</v>
      </c>
      <c r="F317" s="53">
        <v>1231.1498682609633</v>
      </c>
      <c r="G317" s="16">
        <f t="shared" si="71"/>
        <v>66.228966807000006</v>
      </c>
      <c r="H317" s="16">
        <f t="shared" si="72"/>
        <v>123.11498682609634</v>
      </c>
      <c r="I317" s="17">
        <f t="shared" si="73"/>
        <v>662.28966807000006</v>
      </c>
      <c r="J317" s="7" t="str">
        <f t="shared" si="74"/>
        <v>Nei</v>
      </c>
      <c r="K317" s="45">
        <f t="shared" si="62"/>
        <v>1000</v>
      </c>
      <c r="L317" s="20">
        <f t="shared" si="65"/>
        <v>72851.8634877</v>
      </c>
      <c r="M317" s="20">
        <f t="shared" si="66"/>
        <v>19868.690042099999</v>
      </c>
      <c r="N317" s="20">
        <f t="shared" si="67"/>
        <v>19868.690042099999</v>
      </c>
      <c r="O317" s="20">
        <f t="shared" si="68"/>
        <v>132457.93361400001</v>
      </c>
      <c r="P317" s="20">
        <f t="shared" si="69"/>
        <v>19868.690042099999</v>
      </c>
      <c r="Q317" s="29">
        <f t="shared" si="70"/>
        <v>397373.800842</v>
      </c>
      <c r="R317" s="20">
        <f t="shared" si="63"/>
        <v>662289.66807000001</v>
      </c>
      <c r="S317" s="20">
        <f t="shared" si="64"/>
        <v>662289.66807000001</v>
      </c>
      <c r="Z317" s="39"/>
      <c r="AA317" s="39"/>
    </row>
    <row r="318" spans="1:41" ht="13.5" thickBot="1" x14ac:dyDescent="0.25">
      <c r="A318" s="57">
        <v>50</v>
      </c>
      <c r="B318" s="22" t="s">
        <v>650</v>
      </c>
      <c r="C318" s="23" t="s">
        <v>651</v>
      </c>
      <c r="D318" s="25">
        <v>27.281400473000001</v>
      </c>
      <c r="E318" s="25">
        <v>0.72915973099999998</v>
      </c>
      <c r="F318" s="56">
        <v>533.37179903455535</v>
      </c>
      <c r="G318" s="24">
        <f t="shared" si="71"/>
        <v>28.010560204000001</v>
      </c>
      <c r="H318" s="24">
        <f t="shared" si="72"/>
        <v>53.337179903455535</v>
      </c>
      <c r="I318" s="25">
        <f t="shared" si="73"/>
        <v>280.10560204000001</v>
      </c>
      <c r="J318" s="14" t="str">
        <f t="shared" si="74"/>
        <v>Nei</v>
      </c>
      <c r="K318" s="45">
        <f t="shared" si="62"/>
        <v>1000</v>
      </c>
      <c r="L318" s="20">
        <f t="shared" si="65"/>
        <v>30811.616224400004</v>
      </c>
      <c r="M318" s="20">
        <f t="shared" si="66"/>
        <v>8403.1680612</v>
      </c>
      <c r="N318" s="20">
        <f t="shared" si="67"/>
        <v>8403.1680612</v>
      </c>
      <c r="O318" s="20">
        <f t="shared" si="68"/>
        <v>56021.12040800001</v>
      </c>
      <c r="P318" s="20">
        <f t="shared" si="69"/>
        <v>8403.1680612</v>
      </c>
      <c r="Q318" s="29">
        <f t="shared" si="70"/>
        <v>168063.36122400002</v>
      </c>
      <c r="R318" s="20">
        <f t="shared" si="63"/>
        <v>280105.60204000003</v>
      </c>
      <c r="S318" s="20">
        <f t="shared" si="64"/>
        <v>280105.60204000003</v>
      </c>
      <c r="Z318" s="39"/>
      <c r="AA318" s="39"/>
    </row>
    <row r="319" spans="1:41" s="26" customFormat="1" ht="13.5" thickBot="1" x14ac:dyDescent="0.25">
      <c r="A319" s="30">
        <v>54</v>
      </c>
      <c r="B319" s="13" t="s">
        <v>652</v>
      </c>
      <c r="C319" s="6" t="s">
        <v>653</v>
      </c>
      <c r="D319" s="19">
        <v>35.286503034999996</v>
      </c>
      <c r="E319" s="19">
        <v>21.507259465000001</v>
      </c>
      <c r="F319" s="55">
        <v>1356.0154635880897</v>
      </c>
      <c r="G319" s="18">
        <f t="shared" si="71"/>
        <v>56.7937625</v>
      </c>
      <c r="H319" s="18">
        <f t="shared" si="72"/>
        <v>135.60154635880897</v>
      </c>
      <c r="I319" s="19">
        <f t="shared" si="73"/>
        <v>567.93762500000003</v>
      </c>
      <c r="J319" s="8" t="str">
        <f t="shared" si="74"/>
        <v>Nei</v>
      </c>
      <c r="K319" s="45">
        <f t="shared" si="62"/>
        <v>1000</v>
      </c>
      <c r="L319" s="20">
        <f t="shared" si="65"/>
        <v>62473.138749999998</v>
      </c>
      <c r="M319" s="20">
        <f t="shared" si="66"/>
        <v>17038.12875</v>
      </c>
      <c r="N319" s="20">
        <f t="shared" si="67"/>
        <v>17038.12875</v>
      </c>
      <c r="O319" s="20">
        <f t="shared" si="68"/>
        <v>113587.52500000001</v>
      </c>
      <c r="P319" s="20">
        <f t="shared" si="69"/>
        <v>17038.12875</v>
      </c>
      <c r="Q319" s="29">
        <f t="shared" si="70"/>
        <v>340762.57500000001</v>
      </c>
      <c r="R319" s="20">
        <f t="shared" si="63"/>
        <v>567937.625</v>
      </c>
      <c r="S319" s="20">
        <f t="shared" si="64"/>
        <v>567937.625</v>
      </c>
      <c r="T319"/>
      <c r="U319" s="39"/>
      <c r="V319" s="39"/>
      <c r="W319" s="40"/>
      <c r="X319"/>
      <c r="Y319"/>
      <c r="Z319" s="39"/>
      <c r="AA319" s="3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x14ac:dyDescent="0.2">
      <c r="A320" s="30">
        <v>54</v>
      </c>
      <c r="B320" s="9" t="s">
        <v>654</v>
      </c>
      <c r="C320" s="5" t="s">
        <v>655</v>
      </c>
      <c r="D320" s="17">
        <v>28.402726465999997</v>
      </c>
      <c r="E320" s="17">
        <v>9.8385633579999983</v>
      </c>
      <c r="F320" s="53">
        <v>403.64553210325408</v>
      </c>
      <c r="G320" s="16">
        <f t="shared" si="71"/>
        <v>38.241289823999992</v>
      </c>
      <c r="H320" s="16">
        <f t="shared" si="72"/>
        <v>40.364553210325411</v>
      </c>
      <c r="I320" s="17">
        <f t="shared" si="73"/>
        <v>382.41289823999989</v>
      </c>
      <c r="J320" s="7" t="str">
        <f t="shared" si="74"/>
        <v>Nei</v>
      </c>
      <c r="K320" s="45">
        <f t="shared" si="62"/>
        <v>1000</v>
      </c>
      <c r="L320" s="20">
        <f t="shared" si="65"/>
        <v>42065.41880639999</v>
      </c>
      <c r="M320" s="20">
        <f t="shared" si="66"/>
        <v>11472.386947199997</v>
      </c>
      <c r="N320" s="20">
        <f t="shared" si="67"/>
        <v>11472.386947199997</v>
      </c>
      <c r="O320" s="20">
        <f t="shared" si="68"/>
        <v>76482.579647999984</v>
      </c>
      <c r="P320" s="20">
        <f t="shared" si="69"/>
        <v>11472.386947199997</v>
      </c>
      <c r="Q320" s="29">
        <f t="shared" si="70"/>
        <v>229447.73894399992</v>
      </c>
      <c r="R320" s="20">
        <f t="shared" si="63"/>
        <v>382412.89823999989</v>
      </c>
      <c r="S320" s="20">
        <f t="shared" si="64"/>
        <v>382412.89823999989</v>
      </c>
      <c r="Z320" s="39"/>
      <c r="AA320" s="39"/>
    </row>
    <row r="321" spans="1:27" x14ac:dyDescent="0.2">
      <c r="A321" s="30">
        <v>54</v>
      </c>
      <c r="B321" s="9" t="s">
        <v>656</v>
      </c>
      <c r="C321" s="5" t="s">
        <v>657</v>
      </c>
      <c r="D321" s="17">
        <v>29.880852603000001</v>
      </c>
      <c r="E321" s="17">
        <v>13.246597742000001</v>
      </c>
      <c r="F321" s="53">
        <v>1020.5804901345789</v>
      </c>
      <c r="G321" s="16">
        <f t="shared" si="71"/>
        <v>43.127450345</v>
      </c>
      <c r="H321" s="16">
        <f t="shared" si="72"/>
        <v>102.05804901345789</v>
      </c>
      <c r="I321" s="17">
        <f t="shared" si="73"/>
        <v>431.27450345</v>
      </c>
      <c r="J321" s="7" t="str">
        <f t="shared" si="74"/>
        <v>Nei</v>
      </c>
      <c r="K321" s="45">
        <f t="shared" si="62"/>
        <v>1000</v>
      </c>
      <c r="L321" s="20">
        <f t="shared" si="65"/>
        <v>47440.195379500001</v>
      </c>
      <c r="M321" s="20">
        <f t="shared" si="66"/>
        <v>12938.235103499999</v>
      </c>
      <c r="N321" s="20">
        <f t="shared" si="67"/>
        <v>12938.235103499999</v>
      </c>
      <c r="O321" s="20">
        <f t="shared" si="68"/>
        <v>86254.900690000009</v>
      </c>
      <c r="P321" s="20">
        <f t="shared" si="69"/>
        <v>12938.235103499999</v>
      </c>
      <c r="Q321" s="29">
        <f t="shared" si="70"/>
        <v>258764.70207</v>
      </c>
      <c r="R321" s="20">
        <f t="shared" si="63"/>
        <v>431274.50345000002</v>
      </c>
      <c r="S321" s="20">
        <f t="shared" si="64"/>
        <v>431274.50345000002</v>
      </c>
      <c r="Z321" s="39"/>
      <c r="AA321" s="39"/>
    </row>
    <row r="322" spans="1:27" x14ac:dyDescent="0.2">
      <c r="A322" s="30">
        <v>54</v>
      </c>
      <c r="B322" s="9" t="s">
        <v>658</v>
      </c>
      <c r="C322" s="5" t="s">
        <v>659</v>
      </c>
      <c r="D322" s="17">
        <v>2.15085427</v>
      </c>
      <c r="E322" s="17">
        <v>1.124717143</v>
      </c>
      <c r="F322" s="53">
        <v>121.80977650335487</v>
      </c>
      <c r="G322" s="16">
        <f t="shared" si="71"/>
        <v>3.2755714129999998</v>
      </c>
      <c r="H322" s="16">
        <f t="shared" si="72"/>
        <v>12.180977650335487</v>
      </c>
      <c r="I322" s="17">
        <f t="shared" si="73"/>
        <v>32.755714130000001</v>
      </c>
      <c r="J322" s="7" t="str">
        <f t="shared" si="74"/>
        <v>Nei</v>
      </c>
      <c r="K322" s="45">
        <f t="shared" si="62"/>
        <v>1240</v>
      </c>
      <c r="L322" s="20">
        <f t="shared" si="65"/>
        <v>4467.8794073320005</v>
      </c>
      <c r="M322" s="20">
        <f t="shared" si="66"/>
        <v>1218.5125656360001</v>
      </c>
      <c r="N322" s="20">
        <f t="shared" si="67"/>
        <v>1218.5125656360001</v>
      </c>
      <c r="O322" s="20">
        <f t="shared" si="68"/>
        <v>8123.4171042400012</v>
      </c>
      <c r="P322" s="20">
        <f t="shared" si="69"/>
        <v>1218.5125656360001</v>
      </c>
      <c r="Q322" s="29">
        <f t="shared" si="70"/>
        <v>24370.25131272</v>
      </c>
      <c r="R322" s="20">
        <f t="shared" si="63"/>
        <v>40617.085521200002</v>
      </c>
      <c r="S322" s="20">
        <f t="shared" si="64"/>
        <v>40617.085521200002</v>
      </c>
      <c r="Z322" s="39"/>
      <c r="AA322" s="39"/>
    </row>
    <row r="323" spans="1:27" x14ac:dyDescent="0.2">
      <c r="A323" s="30">
        <v>54</v>
      </c>
      <c r="B323" s="9" t="s">
        <v>660</v>
      </c>
      <c r="C323" s="5" t="s">
        <v>661</v>
      </c>
      <c r="D323" s="17">
        <v>11.067437741000001</v>
      </c>
      <c r="E323" s="17">
        <v>2.9660362170000001</v>
      </c>
      <c r="F323" s="53">
        <v>235.41031827207283</v>
      </c>
      <c r="G323" s="16">
        <f t="shared" si="71"/>
        <v>14.033473958000002</v>
      </c>
      <c r="H323" s="16">
        <f t="shared" si="72"/>
        <v>23.541031827207284</v>
      </c>
      <c r="I323" s="17">
        <f t="shared" si="73"/>
        <v>140.33473958000002</v>
      </c>
      <c r="J323" s="7" t="str">
        <f t="shared" si="74"/>
        <v>Nei</v>
      </c>
      <c r="K323" s="45">
        <f t="shared" ref="K323:K357" si="75">IF(I323&gt;200,1000,1240)</f>
        <v>1240</v>
      </c>
      <c r="L323" s="20">
        <f t="shared" si="65"/>
        <v>19141.658478712001</v>
      </c>
      <c r="M323" s="20">
        <f t="shared" si="66"/>
        <v>5220.452312376</v>
      </c>
      <c r="N323" s="20">
        <f t="shared" si="67"/>
        <v>5220.452312376</v>
      </c>
      <c r="O323" s="20">
        <f t="shared" si="68"/>
        <v>34803.015415840004</v>
      </c>
      <c r="P323" s="20">
        <f t="shared" si="69"/>
        <v>5220.452312376</v>
      </c>
      <c r="Q323" s="29">
        <f t="shared" si="70"/>
        <v>104409.04624752</v>
      </c>
      <c r="R323" s="20">
        <f t="shared" ref="R323:R357" si="76">K323*I323</f>
        <v>174015.07707920001</v>
      </c>
      <c r="S323" s="20">
        <f t="shared" ref="S323:S357" si="77">IF(K323=1000,IF(K323*I323&gt;1127000,1127000,K323*I323),IF(K323*I323&gt;200000,200000,K323*I323))</f>
        <v>174015.07707920001</v>
      </c>
      <c r="Z323" s="39"/>
      <c r="AA323" s="39"/>
    </row>
    <row r="324" spans="1:27" x14ac:dyDescent="0.2">
      <c r="A324" s="30">
        <v>54</v>
      </c>
      <c r="B324" s="9" t="s">
        <v>662</v>
      </c>
      <c r="C324" s="5" t="s">
        <v>663</v>
      </c>
      <c r="D324" s="17">
        <v>4.957400367</v>
      </c>
      <c r="E324" s="17">
        <v>4.4659068069999996</v>
      </c>
      <c r="F324" s="53">
        <v>736.83449564360149</v>
      </c>
      <c r="G324" s="16">
        <f t="shared" si="71"/>
        <v>9.4233071739999996</v>
      </c>
      <c r="H324" s="16">
        <f t="shared" si="72"/>
        <v>73.683449564360146</v>
      </c>
      <c r="I324" s="17">
        <f t="shared" si="73"/>
        <v>94.23307174</v>
      </c>
      <c r="J324" s="7" t="str">
        <f t="shared" si="74"/>
        <v>Nei</v>
      </c>
      <c r="K324" s="45">
        <f t="shared" si="75"/>
        <v>1240</v>
      </c>
      <c r="L324" s="20">
        <f t="shared" si="65"/>
        <v>12853.390985336</v>
      </c>
      <c r="M324" s="20">
        <f t="shared" si="66"/>
        <v>3505.4702687280001</v>
      </c>
      <c r="N324" s="20">
        <f t="shared" si="67"/>
        <v>3505.4702687280001</v>
      </c>
      <c r="O324" s="20">
        <f t="shared" si="68"/>
        <v>23369.801791520003</v>
      </c>
      <c r="P324" s="20">
        <f t="shared" si="69"/>
        <v>3505.4702687280001</v>
      </c>
      <c r="Q324" s="29">
        <f t="shared" si="70"/>
        <v>70109.405374559996</v>
      </c>
      <c r="R324" s="20">
        <f t="shared" si="76"/>
        <v>116849.0089576</v>
      </c>
      <c r="S324" s="20">
        <f t="shared" si="77"/>
        <v>116849.0089576</v>
      </c>
      <c r="Z324" s="39"/>
      <c r="AA324" s="39"/>
    </row>
    <row r="325" spans="1:27" x14ac:dyDescent="0.2">
      <c r="A325" s="30">
        <v>54</v>
      </c>
      <c r="B325" s="9" t="s">
        <v>664</v>
      </c>
      <c r="C325" s="5" t="s">
        <v>665</v>
      </c>
      <c r="D325" s="17">
        <v>14.223076095000001</v>
      </c>
      <c r="E325" s="17">
        <v>1.321754235</v>
      </c>
      <c r="F325" s="53">
        <v>388.28194375508451</v>
      </c>
      <c r="G325" s="16">
        <f t="shared" si="71"/>
        <v>15.544830330000002</v>
      </c>
      <c r="H325" s="16">
        <f t="shared" si="72"/>
        <v>38.828194375508453</v>
      </c>
      <c r="I325" s="17">
        <f t="shared" si="73"/>
        <v>155.44830330000002</v>
      </c>
      <c r="J325" s="7" t="str">
        <f t="shared" si="74"/>
        <v>Nei</v>
      </c>
      <c r="K325" s="45">
        <f t="shared" si="75"/>
        <v>1240</v>
      </c>
      <c r="L325" s="20">
        <f t="shared" si="65"/>
        <v>21203.148570120004</v>
      </c>
      <c r="M325" s="20">
        <f t="shared" si="66"/>
        <v>5782.6768827600008</v>
      </c>
      <c r="N325" s="20">
        <f t="shared" si="67"/>
        <v>5782.6768827600008</v>
      </c>
      <c r="O325" s="20">
        <f t="shared" si="68"/>
        <v>38551.179218400008</v>
      </c>
      <c r="P325" s="20">
        <f t="shared" si="69"/>
        <v>5782.6768827600008</v>
      </c>
      <c r="Q325" s="29">
        <f t="shared" si="70"/>
        <v>115653.53765520002</v>
      </c>
      <c r="R325" s="20">
        <f t="shared" si="76"/>
        <v>192755.89609200004</v>
      </c>
      <c r="S325" s="20">
        <f t="shared" si="77"/>
        <v>192755.89609200004</v>
      </c>
      <c r="Z325" s="39"/>
      <c r="AA325" s="39"/>
    </row>
    <row r="326" spans="1:27" x14ac:dyDescent="0.2">
      <c r="A326" s="30">
        <v>54</v>
      </c>
      <c r="B326" s="9" t="s">
        <v>666</v>
      </c>
      <c r="C326" s="5" t="s">
        <v>667</v>
      </c>
      <c r="D326" s="17">
        <v>19.909443725000003</v>
      </c>
      <c r="E326" s="17">
        <v>3.204742107</v>
      </c>
      <c r="F326" s="53">
        <v>536.19295253213193</v>
      </c>
      <c r="G326" s="16">
        <f t="shared" si="71"/>
        <v>23.114185832000004</v>
      </c>
      <c r="H326" s="16">
        <f t="shared" si="72"/>
        <v>53.619295253213195</v>
      </c>
      <c r="I326" s="17">
        <f t="shared" si="73"/>
        <v>231.14185832000004</v>
      </c>
      <c r="J326" s="7" t="str">
        <f t="shared" si="74"/>
        <v>Nei</v>
      </c>
      <c r="K326" s="45">
        <f t="shared" si="75"/>
        <v>1000</v>
      </c>
      <c r="L326" s="20">
        <f t="shared" si="65"/>
        <v>25425.604415200003</v>
      </c>
      <c r="M326" s="20">
        <f t="shared" si="66"/>
        <v>6934.2557496000009</v>
      </c>
      <c r="N326" s="20">
        <f t="shared" si="67"/>
        <v>6934.2557496000009</v>
      </c>
      <c r="O326" s="20">
        <f t="shared" si="68"/>
        <v>46228.371664000006</v>
      </c>
      <c r="P326" s="20">
        <f t="shared" si="69"/>
        <v>6934.2557496000009</v>
      </c>
      <c r="Q326" s="29">
        <f t="shared" si="70"/>
        <v>138685.11499200002</v>
      </c>
      <c r="R326" s="20">
        <f t="shared" si="76"/>
        <v>231141.85832000003</v>
      </c>
      <c r="S326" s="20">
        <f t="shared" si="77"/>
        <v>231141.85832000003</v>
      </c>
      <c r="Z326" s="39"/>
      <c r="AA326" s="39"/>
    </row>
    <row r="327" spans="1:27" x14ac:dyDescent="0.2">
      <c r="A327" s="30">
        <v>54</v>
      </c>
      <c r="B327" s="9" t="s">
        <v>668</v>
      </c>
      <c r="C327" s="5" t="s">
        <v>669</v>
      </c>
      <c r="D327" s="17">
        <v>10.361979294999999</v>
      </c>
      <c r="E327" s="17">
        <v>1.040106516</v>
      </c>
      <c r="F327" s="53">
        <v>189.16331477816018</v>
      </c>
      <c r="G327" s="16">
        <f t="shared" si="71"/>
        <v>11.402085810999999</v>
      </c>
      <c r="H327" s="16">
        <f t="shared" si="72"/>
        <v>18.916331477816019</v>
      </c>
      <c r="I327" s="17">
        <f t="shared" si="73"/>
        <v>114.02085810999999</v>
      </c>
      <c r="J327" s="7" t="str">
        <f t="shared" si="74"/>
        <v>Nei</v>
      </c>
      <c r="K327" s="45">
        <f t="shared" si="75"/>
        <v>1240</v>
      </c>
      <c r="L327" s="20">
        <f t="shared" si="65"/>
        <v>15552.445046203999</v>
      </c>
      <c r="M327" s="20">
        <f t="shared" si="66"/>
        <v>4241.5759216919996</v>
      </c>
      <c r="N327" s="20">
        <f t="shared" si="67"/>
        <v>4241.5759216919996</v>
      </c>
      <c r="O327" s="20">
        <f t="shared" si="68"/>
        <v>28277.172811280001</v>
      </c>
      <c r="P327" s="20">
        <f t="shared" si="69"/>
        <v>4241.5759216919996</v>
      </c>
      <c r="Q327" s="29">
        <f t="shared" si="70"/>
        <v>84831.518433839999</v>
      </c>
      <c r="R327" s="20">
        <f t="shared" si="76"/>
        <v>141385.86405639999</v>
      </c>
      <c r="S327" s="20">
        <f t="shared" si="77"/>
        <v>141385.86405639999</v>
      </c>
      <c r="Z327" s="39"/>
      <c r="AA327" s="39"/>
    </row>
    <row r="328" spans="1:27" x14ac:dyDescent="0.2">
      <c r="A328" s="30">
        <v>54</v>
      </c>
      <c r="B328" s="9" t="s">
        <v>670</v>
      </c>
      <c r="C328" s="5" t="s">
        <v>671</v>
      </c>
      <c r="D328" s="17">
        <v>5.745566663</v>
      </c>
      <c r="E328" s="17">
        <v>0.69196366599999992</v>
      </c>
      <c r="F328" s="53">
        <v>180.36429647286465</v>
      </c>
      <c r="G328" s="16">
        <f t="shared" si="71"/>
        <v>6.4375303289999994</v>
      </c>
      <c r="H328" s="16">
        <f t="shared" si="72"/>
        <v>18.036429647286464</v>
      </c>
      <c r="I328" s="17">
        <f t="shared" si="73"/>
        <v>64.375303289999991</v>
      </c>
      <c r="J328" s="7" t="str">
        <f t="shared" si="74"/>
        <v>Nei</v>
      </c>
      <c r="K328" s="45">
        <f t="shared" si="75"/>
        <v>1240</v>
      </c>
      <c r="L328" s="20">
        <f t="shared" si="65"/>
        <v>8780.7913687559976</v>
      </c>
      <c r="M328" s="20">
        <f t="shared" si="66"/>
        <v>2394.7612823879995</v>
      </c>
      <c r="N328" s="20">
        <f t="shared" si="67"/>
        <v>2394.7612823879995</v>
      </c>
      <c r="O328" s="20">
        <f t="shared" si="68"/>
        <v>15965.075215919998</v>
      </c>
      <c r="P328" s="20">
        <f t="shared" si="69"/>
        <v>2394.7612823879995</v>
      </c>
      <c r="Q328" s="29">
        <f t="shared" si="70"/>
        <v>47895.225647759988</v>
      </c>
      <c r="R328" s="20">
        <f t="shared" si="76"/>
        <v>79825.376079599984</v>
      </c>
      <c r="S328" s="20">
        <f t="shared" si="77"/>
        <v>79825.376079599984</v>
      </c>
      <c r="Z328" s="39"/>
      <c r="AA328" s="39"/>
    </row>
    <row r="329" spans="1:27" x14ac:dyDescent="0.2">
      <c r="A329" s="30">
        <v>54</v>
      </c>
      <c r="B329" s="9" t="s">
        <v>672</v>
      </c>
      <c r="C329" s="5" t="s">
        <v>673</v>
      </c>
      <c r="D329" s="17">
        <v>4.6493102220000004</v>
      </c>
      <c r="E329" s="17">
        <v>0.55018232300000003</v>
      </c>
      <c r="F329" s="53">
        <v>141.48821025776462</v>
      </c>
      <c r="G329" s="16">
        <f t="shared" si="71"/>
        <v>5.199492545</v>
      </c>
      <c r="H329" s="16">
        <f t="shared" si="72"/>
        <v>14.148821025776464</v>
      </c>
      <c r="I329" s="17">
        <f t="shared" si="73"/>
        <v>51.994925449999997</v>
      </c>
      <c r="J329" s="7" t="str">
        <f t="shared" si="74"/>
        <v>Nei</v>
      </c>
      <c r="K329" s="45">
        <f t="shared" si="75"/>
        <v>1240</v>
      </c>
      <c r="L329" s="20">
        <f t="shared" si="65"/>
        <v>7092.1078313799999</v>
      </c>
      <c r="M329" s="20">
        <f t="shared" si="66"/>
        <v>1934.2112267399998</v>
      </c>
      <c r="N329" s="20">
        <f t="shared" si="67"/>
        <v>1934.2112267399998</v>
      </c>
      <c r="O329" s="20">
        <f t="shared" si="68"/>
        <v>12894.741511599999</v>
      </c>
      <c r="P329" s="20">
        <f t="shared" si="69"/>
        <v>1934.2112267399998</v>
      </c>
      <c r="Q329" s="29">
        <f t="shared" si="70"/>
        <v>38684.224534799992</v>
      </c>
      <c r="R329" s="20">
        <f t="shared" si="76"/>
        <v>64473.707557999995</v>
      </c>
      <c r="S329" s="20">
        <f t="shared" si="77"/>
        <v>64473.707557999995</v>
      </c>
      <c r="Z329" s="39"/>
      <c r="AA329" s="39"/>
    </row>
    <row r="330" spans="1:27" x14ac:dyDescent="0.2">
      <c r="A330" s="30">
        <v>54</v>
      </c>
      <c r="B330" s="9" t="s">
        <v>674</v>
      </c>
      <c r="C330" s="5" t="s">
        <v>675</v>
      </c>
      <c r="D330" s="17">
        <v>17.915539245999998</v>
      </c>
      <c r="E330" s="17">
        <v>3.8929976919999998</v>
      </c>
      <c r="F330" s="53">
        <v>619.97698794232008</v>
      </c>
      <c r="G330" s="16">
        <f t="shared" si="71"/>
        <v>21.808536937999996</v>
      </c>
      <c r="H330" s="16">
        <f t="shared" si="72"/>
        <v>61.997698794232008</v>
      </c>
      <c r="I330" s="17">
        <f t="shared" si="73"/>
        <v>218.08536937999997</v>
      </c>
      <c r="J330" s="7" t="str">
        <f t="shared" si="74"/>
        <v>Nei</v>
      </c>
      <c r="K330" s="45">
        <f t="shared" si="75"/>
        <v>1000</v>
      </c>
      <c r="L330" s="20">
        <f t="shared" si="65"/>
        <v>23989.390631799997</v>
      </c>
      <c r="M330" s="20">
        <f t="shared" si="66"/>
        <v>6542.5610813999992</v>
      </c>
      <c r="N330" s="20">
        <f t="shared" si="67"/>
        <v>6542.5610813999992</v>
      </c>
      <c r="O330" s="20">
        <f t="shared" si="68"/>
        <v>43617.073876000002</v>
      </c>
      <c r="P330" s="20">
        <f t="shared" si="69"/>
        <v>6542.5610813999992</v>
      </c>
      <c r="Q330" s="29">
        <f t="shared" si="70"/>
        <v>130851.22162799998</v>
      </c>
      <c r="R330" s="20">
        <f t="shared" si="76"/>
        <v>218085.36937999999</v>
      </c>
      <c r="S330" s="20">
        <f t="shared" si="77"/>
        <v>218085.36937999999</v>
      </c>
      <c r="Z330" s="39"/>
      <c r="AA330" s="39"/>
    </row>
    <row r="331" spans="1:27" x14ac:dyDescent="0.2">
      <c r="A331" s="30">
        <v>54</v>
      </c>
      <c r="B331" s="9" t="s">
        <v>676</v>
      </c>
      <c r="C331" s="5" t="s">
        <v>677</v>
      </c>
      <c r="D331" s="17">
        <v>12.942553682</v>
      </c>
      <c r="E331" s="17">
        <v>1.2227498570000002</v>
      </c>
      <c r="F331" s="53">
        <v>323.12171194823162</v>
      </c>
      <c r="G331" s="16">
        <f t="shared" si="71"/>
        <v>14.165303539</v>
      </c>
      <c r="H331" s="16">
        <f t="shared" si="72"/>
        <v>32.312171194823165</v>
      </c>
      <c r="I331" s="17">
        <f t="shared" si="73"/>
        <v>141.65303539000001</v>
      </c>
      <c r="J331" s="7" t="str">
        <f t="shared" si="74"/>
        <v>Nei</v>
      </c>
      <c r="K331" s="45">
        <f t="shared" si="75"/>
        <v>1240</v>
      </c>
      <c r="L331" s="20">
        <f t="shared" si="65"/>
        <v>19321.474027196</v>
      </c>
      <c r="M331" s="20">
        <f t="shared" si="66"/>
        <v>5269.4929165080002</v>
      </c>
      <c r="N331" s="20">
        <f t="shared" si="67"/>
        <v>5269.4929165080002</v>
      </c>
      <c r="O331" s="20">
        <f t="shared" si="68"/>
        <v>35129.952776720005</v>
      </c>
      <c r="P331" s="20">
        <f t="shared" si="69"/>
        <v>5269.4929165080002</v>
      </c>
      <c r="Q331" s="29">
        <f t="shared" si="70"/>
        <v>105389.85833016</v>
      </c>
      <c r="R331" s="20">
        <f t="shared" si="76"/>
        <v>175649.76388360001</v>
      </c>
      <c r="S331" s="20">
        <f t="shared" si="77"/>
        <v>175649.76388360001</v>
      </c>
      <c r="Z331" s="39"/>
      <c r="AA331" s="39"/>
    </row>
    <row r="332" spans="1:27" x14ac:dyDescent="0.2">
      <c r="A332" s="30">
        <v>54</v>
      </c>
      <c r="B332" s="9" t="s">
        <v>678</v>
      </c>
      <c r="C332" s="5" t="s">
        <v>679</v>
      </c>
      <c r="D332" s="17">
        <v>36.177254028</v>
      </c>
      <c r="E332" s="17">
        <v>5.9614003279999999</v>
      </c>
      <c r="F332" s="53">
        <v>1267.751732585602</v>
      </c>
      <c r="G332" s="16">
        <f t="shared" si="71"/>
        <v>42.138654356000004</v>
      </c>
      <c r="H332" s="16">
        <f t="shared" ref="H332:H357" si="78">F332*0.1</f>
        <v>126.7751732585602</v>
      </c>
      <c r="I332" s="17">
        <f t="shared" ref="I332:I357" si="79">IF(G332&gt;=H332,F332,G332*10)</f>
        <v>421.38654356000006</v>
      </c>
      <c r="J332" s="7" t="str">
        <f t="shared" ref="J332:J357" si="80">IF(G332&gt;=H332,"JA","Nei")</f>
        <v>Nei</v>
      </c>
      <c r="K332" s="45">
        <f t="shared" si="75"/>
        <v>1000</v>
      </c>
      <c r="L332" s="20">
        <f t="shared" si="65"/>
        <v>46352.519791600011</v>
      </c>
      <c r="M332" s="20">
        <f t="shared" si="66"/>
        <v>12641.596306800002</v>
      </c>
      <c r="N332" s="20">
        <f t="shared" si="67"/>
        <v>12641.596306800002</v>
      </c>
      <c r="O332" s="20">
        <f t="shared" si="68"/>
        <v>84277.308712000027</v>
      </c>
      <c r="P332" s="20">
        <f t="shared" si="69"/>
        <v>12641.596306800002</v>
      </c>
      <c r="Q332" s="29">
        <f t="shared" si="70"/>
        <v>252831.92613600002</v>
      </c>
      <c r="R332" s="20">
        <f t="shared" si="76"/>
        <v>421386.54356000008</v>
      </c>
      <c r="S332" s="20">
        <f t="shared" si="77"/>
        <v>421386.54356000008</v>
      </c>
      <c r="Z332" s="39"/>
      <c r="AA332" s="39"/>
    </row>
    <row r="333" spans="1:27" x14ac:dyDescent="0.2">
      <c r="A333" s="30">
        <v>54</v>
      </c>
      <c r="B333" s="9" t="s">
        <v>680</v>
      </c>
      <c r="C333" s="5" t="s">
        <v>681</v>
      </c>
      <c r="D333" s="17">
        <v>9.3977060859999995</v>
      </c>
      <c r="E333" s="17">
        <v>2.6642972870000001</v>
      </c>
      <c r="F333" s="53">
        <v>311.45831432653193</v>
      </c>
      <c r="G333" s="16">
        <f t="shared" si="71"/>
        <v>12.062003373</v>
      </c>
      <c r="H333" s="16">
        <f t="shared" si="78"/>
        <v>31.145831432653196</v>
      </c>
      <c r="I333" s="17">
        <f t="shared" si="79"/>
        <v>120.62003372999999</v>
      </c>
      <c r="J333" s="7" t="str">
        <f t="shared" si="80"/>
        <v>Nei</v>
      </c>
      <c r="K333" s="45">
        <f t="shared" si="75"/>
        <v>1240</v>
      </c>
      <c r="L333" s="20">
        <f t="shared" si="65"/>
        <v>16452.572600771997</v>
      </c>
      <c r="M333" s="20">
        <f t="shared" si="66"/>
        <v>4487.0652547559994</v>
      </c>
      <c r="N333" s="20">
        <f t="shared" si="67"/>
        <v>4487.0652547559994</v>
      </c>
      <c r="O333" s="20">
        <f t="shared" si="68"/>
        <v>29913.768365039999</v>
      </c>
      <c r="P333" s="20">
        <f t="shared" si="69"/>
        <v>4487.0652547559994</v>
      </c>
      <c r="Q333" s="29">
        <f t="shared" si="70"/>
        <v>89741.305095119984</v>
      </c>
      <c r="R333" s="20">
        <f t="shared" si="76"/>
        <v>149568.84182519998</v>
      </c>
      <c r="S333" s="20">
        <f t="shared" si="77"/>
        <v>149568.84182519998</v>
      </c>
      <c r="Z333" s="39"/>
      <c r="AA333" s="39"/>
    </row>
    <row r="334" spans="1:27" x14ac:dyDescent="0.2">
      <c r="A334" s="30">
        <v>54</v>
      </c>
      <c r="B334" s="42" t="s">
        <v>682</v>
      </c>
      <c r="C334" s="5" t="s">
        <v>683</v>
      </c>
      <c r="D334" s="17">
        <v>8.9762687270000008</v>
      </c>
      <c r="E334" s="17">
        <v>0.68736374899999997</v>
      </c>
      <c r="F334" s="53">
        <v>218.84661563655897</v>
      </c>
      <c r="G334" s="16">
        <f t="shared" ref="G334:G357" si="81">(D334+E334)</f>
        <v>9.6636324760000001</v>
      </c>
      <c r="H334" s="16">
        <f t="shared" si="78"/>
        <v>21.884661563655897</v>
      </c>
      <c r="I334" s="17">
        <f t="shared" si="79"/>
        <v>96.636324760000008</v>
      </c>
      <c r="J334" s="7" t="str">
        <f t="shared" si="80"/>
        <v>Nei</v>
      </c>
      <c r="K334" s="45">
        <f t="shared" si="75"/>
        <v>1240</v>
      </c>
      <c r="L334" s="20">
        <f t="shared" si="65"/>
        <v>13181.194697264002</v>
      </c>
      <c r="M334" s="20">
        <f t="shared" si="66"/>
        <v>3594.8712810720003</v>
      </c>
      <c r="N334" s="20">
        <f t="shared" si="67"/>
        <v>3594.8712810720003</v>
      </c>
      <c r="O334" s="20">
        <f t="shared" si="68"/>
        <v>23965.808540480004</v>
      </c>
      <c r="P334" s="20">
        <f t="shared" si="69"/>
        <v>3594.8712810720003</v>
      </c>
      <c r="Q334" s="29">
        <f t="shared" si="70"/>
        <v>71897.425621440008</v>
      </c>
      <c r="R334" s="20">
        <f t="shared" si="76"/>
        <v>119829.04270240001</v>
      </c>
      <c r="S334" s="20">
        <f t="shared" si="77"/>
        <v>119829.04270240001</v>
      </c>
      <c r="Z334" s="39"/>
      <c r="AA334" s="39"/>
    </row>
    <row r="335" spans="1:27" x14ac:dyDescent="0.2">
      <c r="A335" s="30">
        <v>54</v>
      </c>
      <c r="B335" s="9" t="s">
        <v>684</v>
      </c>
      <c r="C335" s="5" t="s">
        <v>685</v>
      </c>
      <c r="D335" s="17">
        <v>43.072551728000001</v>
      </c>
      <c r="E335" s="17">
        <v>6.7561353479999999</v>
      </c>
      <c r="F335" s="53">
        <v>1383.9420326888471</v>
      </c>
      <c r="G335" s="16">
        <f t="shared" si="81"/>
        <v>49.828687076000001</v>
      </c>
      <c r="H335" s="16">
        <f t="shared" si="78"/>
        <v>138.39420326888472</v>
      </c>
      <c r="I335" s="17">
        <f t="shared" si="79"/>
        <v>498.28687076</v>
      </c>
      <c r="J335" s="7" t="str">
        <f t="shared" si="80"/>
        <v>Nei</v>
      </c>
      <c r="K335" s="45">
        <f t="shared" si="75"/>
        <v>1000</v>
      </c>
      <c r="L335" s="20">
        <f t="shared" si="65"/>
        <v>54811.555783600001</v>
      </c>
      <c r="M335" s="20">
        <f t="shared" si="66"/>
        <v>14948.6061228</v>
      </c>
      <c r="N335" s="20">
        <f t="shared" si="67"/>
        <v>14948.6061228</v>
      </c>
      <c r="O335" s="20">
        <f t="shared" si="68"/>
        <v>99657.374152000004</v>
      </c>
      <c r="P335" s="20">
        <f t="shared" si="69"/>
        <v>14948.6061228</v>
      </c>
      <c r="Q335" s="29">
        <f t="shared" si="70"/>
        <v>298972.12245600001</v>
      </c>
      <c r="R335" s="20">
        <f t="shared" si="76"/>
        <v>498286.87076000002</v>
      </c>
      <c r="S335" s="20">
        <f t="shared" si="77"/>
        <v>498286.87076000002</v>
      </c>
      <c r="Z335" s="39"/>
      <c r="AA335" s="39"/>
    </row>
    <row r="336" spans="1:27" x14ac:dyDescent="0.2">
      <c r="A336" s="30">
        <v>54</v>
      </c>
      <c r="B336" s="9" t="s">
        <v>686</v>
      </c>
      <c r="C336" s="5" t="s">
        <v>687</v>
      </c>
      <c r="D336" s="17">
        <v>54.953561651000001</v>
      </c>
      <c r="E336" s="17">
        <v>6.7287236290000001</v>
      </c>
      <c r="F336" s="53">
        <v>907.96675960961625</v>
      </c>
      <c r="G336" s="16">
        <f t="shared" si="81"/>
        <v>61.682285280000002</v>
      </c>
      <c r="H336" s="16">
        <f t="shared" si="78"/>
        <v>90.796675960961636</v>
      </c>
      <c r="I336" s="17">
        <f t="shared" si="79"/>
        <v>616.82285279999996</v>
      </c>
      <c r="J336" s="7" t="str">
        <f t="shared" si="80"/>
        <v>Nei</v>
      </c>
      <c r="K336" s="45">
        <f t="shared" si="75"/>
        <v>1000</v>
      </c>
      <c r="L336" s="20">
        <f t="shared" si="65"/>
        <v>67850.513808000003</v>
      </c>
      <c r="M336" s="20">
        <f t="shared" si="66"/>
        <v>18504.685583999999</v>
      </c>
      <c r="N336" s="20">
        <f t="shared" si="67"/>
        <v>18504.685583999999</v>
      </c>
      <c r="O336" s="20">
        <f t="shared" si="68"/>
        <v>123364.57056000001</v>
      </c>
      <c r="P336" s="20">
        <f t="shared" si="69"/>
        <v>18504.685583999999</v>
      </c>
      <c r="Q336" s="29">
        <f t="shared" si="70"/>
        <v>370093.71168000001</v>
      </c>
      <c r="R336" s="20">
        <f t="shared" si="76"/>
        <v>616822.85279999999</v>
      </c>
      <c r="S336" s="20">
        <f t="shared" si="77"/>
        <v>616822.85279999999</v>
      </c>
      <c r="Z336" s="39"/>
      <c r="AA336" s="39"/>
    </row>
    <row r="337" spans="1:41" x14ac:dyDescent="0.2">
      <c r="A337" s="30">
        <v>54</v>
      </c>
      <c r="B337" s="9" t="s">
        <v>688</v>
      </c>
      <c r="C337" s="5" t="s">
        <v>689</v>
      </c>
      <c r="D337" s="17">
        <v>10.366474187000001</v>
      </c>
      <c r="E337" s="17">
        <v>1.048247929</v>
      </c>
      <c r="F337" s="53">
        <v>780.76474956449147</v>
      </c>
      <c r="G337" s="16">
        <f t="shared" si="81"/>
        <v>11.414722116000002</v>
      </c>
      <c r="H337" s="16">
        <f t="shared" si="78"/>
        <v>78.076474956449147</v>
      </c>
      <c r="I337" s="17">
        <f t="shared" si="79"/>
        <v>114.14722116000002</v>
      </c>
      <c r="J337" s="7" t="str">
        <f t="shared" si="80"/>
        <v>Nei</v>
      </c>
      <c r="K337" s="45">
        <f t="shared" si="75"/>
        <v>1240</v>
      </c>
      <c r="L337" s="20">
        <f t="shared" si="65"/>
        <v>15569.680966224001</v>
      </c>
      <c r="M337" s="20">
        <f t="shared" si="66"/>
        <v>4246.2766271520004</v>
      </c>
      <c r="N337" s="20">
        <f t="shared" si="67"/>
        <v>4246.2766271520004</v>
      </c>
      <c r="O337" s="20">
        <f t="shared" si="68"/>
        <v>28308.510847680005</v>
      </c>
      <c r="P337" s="20">
        <f t="shared" si="69"/>
        <v>4246.2766271520004</v>
      </c>
      <c r="Q337" s="29">
        <f t="shared" si="70"/>
        <v>84925.532543040012</v>
      </c>
      <c r="R337" s="20">
        <f t="shared" si="76"/>
        <v>141542.55423840001</v>
      </c>
      <c r="S337" s="20">
        <f t="shared" si="77"/>
        <v>141542.55423840001</v>
      </c>
      <c r="Z337" s="39"/>
      <c r="AA337" s="39"/>
    </row>
    <row r="338" spans="1:41" x14ac:dyDescent="0.2">
      <c r="A338" s="30">
        <v>54</v>
      </c>
      <c r="B338" s="9" t="s">
        <v>690</v>
      </c>
      <c r="C338" s="5" t="s">
        <v>691</v>
      </c>
      <c r="D338" s="17">
        <v>18.646021521000002</v>
      </c>
      <c r="E338" s="17">
        <v>2.9726072510000003</v>
      </c>
      <c r="F338" s="53">
        <v>361.33206802745769</v>
      </c>
      <c r="G338" s="16">
        <f t="shared" si="81"/>
        <v>21.618628772000001</v>
      </c>
      <c r="H338" s="16">
        <f t="shared" si="78"/>
        <v>36.133206802745768</v>
      </c>
      <c r="I338" s="17">
        <f t="shared" si="79"/>
        <v>216.18628772</v>
      </c>
      <c r="J338" s="7" t="str">
        <f t="shared" si="80"/>
        <v>Nei</v>
      </c>
      <c r="K338" s="45">
        <f t="shared" si="75"/>
        <v>1000</v>
      </c>
      <c r="L338" s="20">
        <f t="shared" si="65"/>
        <v>23780.491649200001</v>
      </c>
      <c r="M338" s="20">
        <f t="shared" si="66"/>
        <v>6485.5886315999996</v>
      </c>
      <c r="N338" s="20">
        <f t="shared" si="67"/>
        <v>6485.5886315999996</v>
      </c>
      <c r="O338" s="20">
        <f t="shared" si="68"/>
        <v>43237.257544</v>
      </c>
      <c r="P338" s="20">
        <f t="shared" si="69"/>
        <v>6485.5886315999996</v>
      </c>
      <c r="Q338" s="29">
        <f t="shared" si="70"/>
        <v>129711.77263199999</v>
      </c>
      <c r="R338" s="20">
        <f t="shared" si="76"/>
        <v>216186.28771999999</v>
      </c>
      <c r="S338" s="20">
        <f t="shared" si="77"/>
        <v>216186.28771999999</v>
      </c>
      <c r="Z338" s="39"/>
      <c r="AA338" s="39"/>
    </row>
    <row r="339" spans="1:41" x14ac:dyDescent="0.2">
      <c r="A339" s="30">
        <v>54</v>
      </c>
      <c r="B339" s="9" t="s">
        <v>692</v>
      </c>
      <c r="C339" s="5" t="s">
        <v>693</v>
      </c>
      <c r="D339" s="17">
        <v>9.6937888929999989</v>
      </c>
      <c r="E339" s="17">
        <v>1.491146801</v>
      </c>
      <c r="F339" s="53">
        <v>372.00252997515804</v>
      </c>
      <c r="G339" s="16">
        <f t="shared" si="81"/>
        <v>11.184935693999998</v>
      </c>
      <c r="H339" s="16">
        <f t="shared" si="78"/>
        <v>37.200252997515804</v>
      </c>
      <c r="I339" s="17">
        <f t="shared" si="79"/>
        <v>111.84935693999998</v>
      </c>
      <c r="J339" s="7" t="str">
        <f t="shared" si="80"/>
        <v>Nei</v>
      </c>
      <c r="K339" s="45">
        <f t="shared" si="75"/>
        <v>1240</v>
      </c>
      <c r="L339" s="20">
        <f t="shared" si="65"/>
        <v>15256.252286615998</v>
      </c>
      <c r="M339" s="20">
        <f t="shared" si="66"/>
        <v>4160.7960781679994</v>
      </c>
      <c r="N339" s="20">
        <f t="shared" si="67"/>
        <v>4160.7960781679994</v>
      </c>
      <c r="O339" s="20">
        <f t="shared" si="68"/>
        <v>27738.640521119996</v>
      </c>
      <c r="P339" s="20">
        <f t="shared" si="69"/>
        <v>4160.7960781679994</v>
      </c>
      <c r="Q339" s="29">
        <f t="shared" si="70"/>
        <v>83215.921563359982</v>
      </c>
      <c r="R339" s="20">
        <f t="shared" si="76"/>
        <v>138693.20260559997</v>
      </c>
      <c r="S339" s="20">
        <f t="shared" si="77"/>
        <v>138693.20260559997</v>
      </c>
      <c r="Z339" s="39"/>
      <c r="AA339" s="39"/>
    </row>
    <row r="340" spans="1:41" x14ac:dyDescent="0.2">
      <c r="A340" s="30">
        <v>54</v>
      </c>
      <c r="B340" s="9" t="s">
        <v>694</v>
      </c>
      <c r="C340" s="5" t="s">
        <v>695</v>
      </c>
      <c r="D340" s="17">
        <v>13.338844850999999</v>
      </c>
      <c r="E340" s="17">
        <v>0.88510028000000007</v>
      </c>
      <c r="F340" s="53">
        <v>192.70967057085863</v>
      </c>
      <c r="G340" s="16">
        <f t="shared" si="81"/>
        <v>14.223945130999999</v>
      </c>
      <c r="H340" s="16">
        <f t="shared" si="78"/>
        <v>19.270967057085866</v>
      </c>
      <c r="I340" s="17">
        <f t="shared" si="79"/>
        <v>142.23945130999999</v>
      </c>
      <c r="J340" s="7" t="str">
        <f t="shared" si="80"/>
        <v>Nei</v>
      </c>
      <c r="K340" s="45">
        <f t="shared" si="75"/>
        <v>1240</v>
      </c>
      <c r="L340" s="20">
        <f t="shared" si="65"/>
        <v>19401.461158684</v>
      </c>
      <c r="M340" s="20">
        <f t="shared" si="66"/>
        <v>5291.3075887320001</v>
      </c>
      <c r="N340" s="20">
        <f t="shared" si="67"/>
        <v>5291.3075887320001</v>
      </c>
      <c r="O340" s="20">
        <f t="shared" si="68"/>
        <v>35275.38392488</v>
      </c>
      <c r="P340" s="20">
        <f t="shared" si="69"/>
        <v>5291.3075887320001</v>
      </c>
      <c r="Q340" s="29">
        <f t="shared" si="70"/>
        <v>105826.15177464001</v>
      </c>
      <c r="R340" s="20">
        <f t="shared" si="76"/>
        <v>176376.9196244</v>
      </c>
      <c r="S340" s="20">
        <f t="shared" si="77"/>
        <v>176376.9196244</v>
      </c>
      <c r="Z340" s="39"/>
      <c r="AA340" s="39"/>
    </row>
    <row r="341" spans="1:41" s="26" customFormat="1" ht="13.5" thickBot="1" x14ac:dyDescent="0.25">
      <c r="A341" s="30">
        <v>54</v>
      </c>
      <c r="B341" s="9" t="s">
        <v>696</v>
      </c>
      <c r="C341" s="5" t="s">
        <v>697</v>
      </c>
      <c r="D341" s="17">
        <v>3.5117234829999999</v>
      </c>
      <c r="E341" s="17">
        <v>1.745156919</v>
      </c>
      <c r="F341" s="53">
        <v>302.56423136015474</v>
      </c>
      <c r="G341" s="16">
        <f t="shared" si="81"/>
        <v>5.2568804020000002</v>
      </c>
      <c r="H341" s="16">
        <f t="shared" si="78"/>
        <v>30.256423136015474</v>
      </c>
      <c r="I341" s="17">
        <f t="shared" si="79"/>
        <v>52.568804020000002</v>
      </c>
      <c r="J341" s="7" t="str">
        <f t="shared" si="80"/>
        <v>Nei</v>
      </c>
      <c r="K341" s="45">
        <f t="shared" si="75"/>
        <v>1240</v>
      </c>
      <c r="L341" s="20">
        <f t="shared" si="65"/>
        <v>7170.3848683280003</v>
      </c>
      <c r="M341" s="20">
        <f t="shared" si="66"/>
        <v>1955.5595095440001</v>
      </c>
      <c r="N341" s="20">
        <f t="shared" si="67"/>
        <v>1955.5595095440001</v>
      </c>
      <c r="O341" s="20">
        <f t="shared" si="68"/>
        <v>13037.063396960002</v>
      </c>
      <c r="P341" s="20">
        <f t="shared" si="69"/>
        <v>1955.5595095440001</v>
      </c>
      <c r="Q341" s="29">
        <f t="shared" si="70"/>
        <v>39111.190190879999</v>
      </c>
      <c r="R341" s="20">
        <f t="shared" si="76"/>
        <v>65185.316984800003</v>
      </c>
      <c r="S341" s="20">
        <f t="shared" si="77"/>
        <v>65185.316984800003</v>
      </c>
      <c r="T341"/>
      <c r="U341" s="39"/>
      <c r="V341" s="39"/>
      <c r="W341" s="40"/>
      <c r="X341"/>
      <c r="Y341"/>
      <c r="Z341" s="39"/>
      <c r="AA341" s="39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x14ac:dyDescent="0.2">
      <c r="A342" s="30">
        <v>54</v>
      </c>
      <c r="B342" s="9" t="s">
        <v>698</v>
      </c>
      <c r="C342" s="5" t="s">
        <v>699</v>
      </c>
      <c r="D342" s="17">
        <v>22.860168248000001</v>
      </c>
      <c r="E342" s="17">
        <v>2.0479863149999997</v>
      </c>
      <c r="F342" s="53">
        <v>582.19013795221349</v>
      </c>
      <c r="G342" s="16">
        <f t="shared" si="81"/>
        <v>24.908154563</v>
      </c>
      <c r="H342" s="16">
        <f t="shared" si="78"/>
        <v>58.21901379522135</v>
      </c>
      <c r="I342" s="17">
        <f t="shared" si="79"/>
        <v>249.08154562999999</v>
      </c>
      <c r="J342" s="7" t="str">
        <f t="shared" si="80"/>
        <v>Nei</v>
      </c>
      <c r="K342" s="45">
        <f t="shared" si="75"/>
        <v>1000</v>
      </c>
      <c r="L342" s="20">
        <f t="shared" si="65"/>
        <v>27398.970019300003</v>
      </c>
      <c r="M342" s="20">
        <f t="shared" si="66"/>
        <v>7472.4463689000004</v>
      </c>
      <c r="N342" s="20">
        <f t="shared" si="67"/>
        <v>7472.4463689000004</v>
      </c>
      <c r="O342" s="20">
        <f t="shared" si="68"/>
        <v>49816.309126000007</v>
      </c>
      <c r="P342" s="20">
        <f t="shared" si="69"/>
        <v>7472.4463689000004</v>
      </c>
      <c r="Q342" s="29">
        <f t="shared" si="70"/>
        <v>149448.92737799999</v>
      </c>
      <c r="R342" s="20">
        <f t="shared" si="76"/>
        <v>249081.54563000001</v>
      </c>
      <c r="S342" s="20">
        <f t="shared" si="77"/>
        <v>249081.54563000001</v>
      </c>
      <c r="Z342" s="39"/>
      <c r="AA342" s="39"/>
    </row>
    <row r="343" spans="1:41" x14ac:dyDescent="0.2">
      <c r="A343" s="30">
        <v>54</v>
      </c>
      <c r="B343" s="9" t="s">
        <v>700</v>
      </c>
      <c r="C343" s="5" t="s">
        <v>701</v>
      </c>
      <c r="D343" s="17">
        <v>8.8445359069999991</v>
      </c>
      <c r="E343" s="17">
        <v>0.50420863199999999</v>
      </c>
      <c r="F343" s="53">
        <v>630.734520523475</v>
      </c>
      <c r="G343" s="16">
        <f t="shared" si="81"/>
        <v>9.3487445389999984</v>
      </c>
      <c r="H343" s="16">
        <f t="shared" si="78"/>
        <v>63.073452052347506</v>
      </c>
      <c r="I343" s="17">
        <f t="shared" si="79"/>
        <v>93.487445389999976</v>
      </c>
      <c r="J343" s="7" t="str">
        <f t="shared" si="80"/>
        <v>Nei</v>
      </c>
      <c r="K343" s="45">
        <f t="shared" si="75"/>
        <v>1240</v>
      </c>
      <c r="L343" s="20">
        <f t="shared" ref="L343:L357" si="82">S343*0.11</f>
        <v>12751.687551195997</v>
      </c>
      <c r="M343" s="20">
        <f t="shared" ref="M343:M357" si="83">S343*0.03</f>
        <v>3477.732968507999</v>
      </c>
      <c r="N343" s="20">
        <f t="shared" ref="N343:N357" si="84">S343*0.03</f>
        <v>3477.732968507999</v>
      </c>
      <c r="O343" s="20">
        <f t="shared" ref="O343:O357" si="85">S343*0.2</f>
        <v>23184.886456719996</v>
      </c>
      <c r="P343" s="20">
        <f t="shared" ref="P343:P357" si="86">S343*0.03</f>
        <v>3477.732968507999</v>
      </c>
      <c r="Q343" s="29">
        <f t="shared" ref="Q343:Q357" si="87">S343*0.6</f>
        <v>69554.659370159978</v>
      </c>
      <c r="R343" s="20">
        <f t="shared" si="76"/>
        <v>115924.43228359998</v>
      </c>
      <c r="S343" s="20">
        <f t="shared" si="77"/>
        <v>115924.43228359998</v>
      </c>
      <c r="Z343" s="39"/>
      <c r="AA343" s="39"/>
    </row>
    <row r="344" spans="1:41" x14ac:dyDescent="0.2">
      <c r="A344" s="30">
        <v>54</v>
      </c>
      <c r="B344" s="9" t="s">
        <v>702</v>
      </c>
      <c r="C344" s="5" t="s">
        <v>703</v>
      </c>
      <c r="D344" s="17">
        <v>4.6871825490000001</v>
      </c>
      <c r="E344" s="17">
        <v>1.0958979870000001</v>
      </c>
      <c r="F344" s="53">
        <v>882.48013680773579</v>
      </c>
      <c r="G344" s="16">
        <f t="shared" si="81"/>
        <v>5.7830805359999999</v>
      </c>
      <c r="H344" s="16">
        <f t="shared" si="78"/>
        <v>88.248013680773582</v>
      </c>
      <c r="I344" s="17">
        <f t="shared" si="79"/>
        <v>57.830805359999999</v>
      </c>
      <c r="J344" s="7" t="str">
        <f t="shared" si="80"/>
        <v>Nei</v>
      </c>
      <c r="K344" s="45">
        <f t="shared" si="75"/>
        <v>1240</v>
      </c>
      <c r="L344" s="20">
        <f t="shared" si="82"/>
        <v>7888.1218511039997</v>
      </c>
      <c r="M344" s="20">
        <f t="shared" si="83"/>
        <v>2151.3059593919997</v>
      </c>
      <c r="N344" s="20">
        <f t="shared" si="84"/>
        <v>2151.3059593919997</v>
      </c>
      <c r="O344" s="20">
        <f t="shared" si="85"/>
        <v>14342.039729279999</v>
      </c>
      <c r="P344" s="20">
        <f t="shared" si="86"/>
        <v>2151.3059593919997</v>
      </c>
      <c r="Q344" s="29">
        <f t="shared" si="87"/>
        <v>43026.119187839991</v>
      </c>
      <c r="R344" s="20">
        <f t="shared" si="76"/>
        <v>71710.198646399993</v>
      </c>
      <c r="S344" s="20">
        <f t="shared" si="77"/>
        <v>71710.198646399993</v>
      </c>
      <c r="Z344" s="39"/>
      <c r="AA344" s="39"/>
    </row>
    <row r="345" spans="1:41" x14ac:dyDescent="0.2">
      <c r="A345" s="30">
        <v>54</v>
      </c>
      <c r="B345" s="9" t="s">
        <v>704</v>
      </c>
      <c r="C345" s="5" t="s">
        <v>705</v>
      </c>
      <c r="D345" s="17">
        <v>2.0978017760000003</v>
      </c>
      <c r="E345" s="17">
        <v>0.90223976399999994</v>
      </c>
      <c r="F345" s="53">
        <v>145.87142113290818</v>
      </c>
      <c r="G345" s="16">
        <f t="shared" si="81"/>
        <v>3.0000415400000002</v>
      </c>
      <c r="H345" s="16">
        <f t="shared" si="78"/>
        <v>14.587142113290819</v>
      </c>
      <c r="I345" s="17">
        <f t="shared" si="79"/>
        <v>30.000415400000001</v>
      </c>
      <c r="J345" s="7" t="str">
        <f t="shared" si="80"/>
        <v>Nei</v>
      </c>
      <c r="K345" s="45">
        <f t="shared" si="75"/>
        <v>1240</v>
      </c>
      <c r="L345" s="20">
        <f t="shared" si="82"/>
        <v>4092.0566605600002</v>
      </c>
      <c r="M345" s="20">
        <f t="shared" si="83"/>
        <v>1116.0154528800001</v>
      </c>
      <c r="N345" s="20">
        <f t="shared" si="84"/>
        <v>1116.0154528800001</v>
      </c>
      <c r="O345" s="20">
        <f t="shared" si="85"/>
        <v>7440.1030192000007</v>
      </c>
      <c r="P345" s="20">
        <f t="shared" si="86"/>
        <v>1116.0154528800001</v>
      </c>
      <c r="Q345" s="29">
        <f t="shared" si="87"/>
        <v>22320.3090576</v>
      </c>
      <c r="R345" s="20">
        <f t="shared" si="76"/>
        <v>37200.515096000003</v>
      </c>
      <c r="S345" s="20">
        <f t="shared" si="77"/>
        <v>37200.515096000003</v>
      </c>
      <c r="Z345" s="39"/>
      <c r="AA345" s="39"/>
    </row>
    <row r="346" spans="1:41" x14ac:dyDescent="0.2">
      <c r="A346" s="30">
        <v>54</v>
      </c>
      <c r="B346" s="9" t="s">
        <v>706</v>
      </c>
      <c r="C346" s="5" t="s">
        <v>707</v>
      </c>
      <c r="D346" s="17">
        <v>1.330844965</v>
      </c>
      <c r="E346" s="17">
        <v>0.74440795500000001</v>
      </c>
      <c r="F346" s="53">
        <v>168.56206289569596</v>
      </c>
      <c r="G346" s="16">
        <f t="shared" si="81"/>
        <v>2.0752529200000001</v>
      </c>
      <c r="H346" s="16">
        <f t="shared" si="78"/>
        <v>16.856206289569595</v>
      </c>
      <c r="I346" s="17">
        <f t="shared" si="79"/>
        <v>20.752529200000001</v>
      </c>
      <c r="J346" s="7" t="str">
        <f t="shared" si="80"/>
        <v>Nei</v>
      </c>
      <c r="K346" s="45">
        <f t="shared" si="75"/>
        <v>1240</v>
      </c>
      <c r="L346" s="20">
        <f t="shared" si="82"/>
        <v>2830.6449828800005</v>
      </c>
      <c r="M346" s="20">
        <f t="shared" si="83"/>
        <v>771.99408624000012</v>
      </c>
      <c r="N346" s="20">
        <f t="shared" si="84"/>
        <v>771.99408624000012</v>
      </c>
      <c r="O346" s="20">
        <f t="shared" si="85"/>
        <v>5146.6272416000011</v>
      </c>
      <c r="P346" s="20">
        <f t="shared" si="86"/>
        <v>771.99408624000012</v>
      </c>
      <c r="Q346" s="29">
        <f t="shared" si="87"/>
        <v>15439.881724800001</v>
      </c>
      <c r="R346" s="20">
        <f t="shared" si="76"/>
        <v>25733.136208000004</v>
      </c>
      <c r="S346" s="20">
        <f t="shared" si="77"/>
        <v>25733.136208000004</v>
      </c>
      <c r="Z346" s="39"/>
      <c r="AA346" s="39"/>
    </row>
    <row r="347" spans="1:41" x14ac:dyDescent="0.2">
      <c r="A347" s="30">
        <v>54</v>
      </c>
      <c r="B347" s="9" t="s">
        <v>708</v>
      </c>
      <c r="C347" s="5" t="s">
        <v>709</v>
      </c>
      <c r="D347" s="17">
        <v>1.6334598600000001</v>
      </c>
      <c r="E347" s="17">
        <v>0.60079605400000002</v>
      </c>
      <c r="F347" s="53">
        <v>285.49246636716731</v>
      </c>
      <c r="G347" s="16">
        <f t="shared" si="81"/>
        <v>2.2342559140000002</v>
      </c>
      <c r="H347" s="16">
        <f t="shared" si="78"/>
        <v>28.549246636716731</v>
      </c>
      <c r="I347" s="17">
        <f t="shared" si="79"/>
        <v>22.342559140000002</v>
      </c>
      <c r="J347" s="7" t="str">
        <f t="shared" si="80"/>
        <v>Nei</v>
      </c>
      <c r="K347" s="45">
        <f t="shared" si="75"/>
        <v>1240</v>
      </c>
      <c r="L347" s="20">
        <f t="shared" si="82"/>
        <v>3047.5250666960001</v>
      </c>
      <c r="M347" s="20">
        <f t="shared" si="83"/>
        <v>831.14320000800001</v>
      </c>
      <c r="N347" s="20">
        <f t="shared" si="84"/>
        <v>831.14320000800001</v>
      </c>
      <c r="O347" s="20">
        <f t="shared" si="85"/>
        <v>5540.9546667200011</v>
      </c>
      <c r="P347" s="20">
        <f t="shared" si="86"/>
        <v>831.14320000800001</v>
      </c>
      <c r="Q347" s="29">
        <f t="shared" si="87"/>
        <v>16622.86400016</v>
      </c>
      <c r="R347" s="20">
        <f t="shared" si="76"/>
        <v>27704.773333600002</v>
      </c>
      <c r="S347" s="20">
        <f t="shared" si="77"/>
        <v>27704.773333600002</v>
      </c>
      <c r="Z347" s="39"/>
      <c r="AA347" s="39"/>
    </row>
    <row r="348" spans="1:41" x14ac:dyDescent="0.2">
      <c r="A348" s="30">
        <v>54</v>
      </c>
      <c r="B348" s="9" t="s">
        <v>710</v>
      </c>
      <c r="C348" s="5" t="s">
        <v>711</v>
      </c>
      <c r="D348" s="17">
        <v>0.79217047600000001</v>
      </c>
      <c r="E348" s="17">
        <v>1.3015291550000001</v>
      </c>
      <c r="F348" s="53">
        <v>283.31814517142038</v>
      </c>
      <c r="G348" s="16">
        <f t="shared" si="81"/>
        <v>2.0936996310000002</v>
      </c>
      <c r="H348" s="16">
        <f t="shared" si="78"/>
        <v>28.331814517142039</v>
      </c>
      <c r="I348" s="17">
        <f t="shared" si="79"/>
        <v>20.936996310000001</v>
      </c>
      <c r="J348" s="7" t="str">
        <f t="shared" si="80"/>
        <v>Nei</v>
      </c>
      <c r="K348" s="45">
        <f t="shared" si="75"/>
        <v>1240</v>
      </c>
      <c r="L348" s="20">
        <f t="shared" si="82"/>
        <v>2855.8062966840002</v>
      </c>
      <c r="M348" s="20">
        <f t="shared" si="83"/>
        <v>778.856262732</v>
      </c>
      <c r="N348" s="20">
        <f t="shared" si="84"/>
        <v>778.856262732</v>
      </c>
      <c r="O348" s="20">
        <f t="shared" si="85"/>
        <v>5192.3750848800009</v>
      </c>
      <c r="P348" s="20">
        <f t="shared" si="86"/>
        <v>778.856262732</v>
      </c>
      <c r="Q348" s="29">
        <f t="shared" si="87"/>
        <v>15577.125254639999</v>
      </c>
      <c r="R348" s="20">
        <f t="shared" si="76"/>
        <v>25961.875424400001</v>
      </c>
      <c r="S348" s="20">
        <f t="shared" si="77"/>
        <v>25961.875424400001</v>
      </c>
      <c r="Z348" s="39"/>
      <c r="AA348" s="39"/>
    </row>
    <row r="349" spans="1:41" x14ac:dyDescent="0.2">
      <c r="A349" s="30">
        <v>54</v>
      </c>
      <c r="B349" s="9" t="s">
        <v>712</v>
      </c>
      <c r="C349" s="5" t="s">
        <v>713</v>
      </c>
      <c r="D349" s="17">
        <v>15.240475367</v>
      </c>
      <c r="E349" s="17">
        <v>2.668063471</v>
      </c>
      <c r="F349" s="53">
        <v>755.6634779331082</v>
      </c>
      <c r="G349" s="16">
        <f t="shared" si="81"/>
        <v>17.908538837999998</v>
      </c>
      <c r="H349" s="16">
        <f t="shared" si="78"/>
        <v>75.566347793310825</v>
      </c>
      <c r="I349" s="17">
        <f t="shared" si="79"/>
        <v>179.08538837999998</v>
      </c>
      <c r="J349" s="7" t="str">
        <f t="shared" si="80"/>
        <v>Nei</v>
      </c>
      <c r="K349" s="45">
        <f t="shared" si="75"/>
        <v>1240</v>
      </c>
      <c r="L349" s="20">
        <f t="shared" si="82"/>
        <v>22000</v>
      </c>
      <c r="M349" s="20">
        <f t="shared" si="83"/>
        <v>6000</v>
      </c>
      <c r="N349" s="20">
        <f t="shared" si="84"/>
        <v>6000</v>
      </c>
      <c r="O349" s="20">
        <f t="shared" si="85"/>
        <v>40000</v>
      </c>
      <c r="P349" s="20">
        <f t="shared" si="86"/>
        <v>6000</v>
      </c>
      <c r="Q349" s="29">
        <f t="shared" si="87"/>
        <v>120000</v>
      </c>
      <c r="R349" s="20">
        <f t="shared" si="76"/>
        <v>222065.88159119998</v>
      </c>
      <c r="S349" s="20">
        <f t="shared" si="77"/>
        <v>200000</v>
      </c>
      <c r="Z349" s="39"/>
      <c r="AA349" s="39"/>
    </row>
    <row r="350" spans="1:41" x14ac:dyDescent="0.2">
      <c r="A350" s="30">
        <v>54</v>
      </c>
      <c r="B350" s="9" t="s">
        <v>714</v>
      </c>
      <c r="C350" s="5" t="s">
        <v>715</v>
      </c>
      <c r="D350" s="17">
        <v>10.629118075999999</v>
      </c>
      <c r="E350" s="17">
        <v>1.839636979</v>
      </c>
      <c r="F350" s="53">
        <v>884.44650803618026</v>
      </c>
      <c r="G350" s="16">
        <f t="shared" si="81"/>
        <v>12.468755054999999</v>
      </c>
      <c r="H350" s="16">
        <f t="shared" si="78"/>
        <v>88.444650803618032</v>
      </c>
      <c r="I350" s="17">
        <f t="shared" si="79"/>
        <v>124.68755055</v>
      </c>
      <c r="J350" s="7" t="str">
        <f t="shared" si="80"/>
        <v>Nei</v>
      </c>
      <c r="K350" s="45">
        <f t="shared" si="75"/>
        <v>1240</v>
      </c>
      <c r="L350" s="20">
        <f t="shared" si="82"/>
        <v>17007.38189502</v>
      </c>
      <c r="M350" s="20">
        <f t="shared" si="83"/>
        <v>4638.3768804599995</v>
      </c>
      <c r="N350" s="20">
        <f t="shared" si="84"/>
        <v>4638.3768804599995</v>
      </c>
      <c r="O350" s="20">
        <f t="shared" si="85"/>
        <v>30922.512536399998</v>
      </c>
      <c r="P350" s="20">
        <f t="shared" si="86"/>
        <v>4638.3768804599995</v>
      </c>
      <c r="Q350" s="29">
        <f t="shared" si="87"/>
        <v>92767.537609199993</v>
      </c>
      <c r="R350" s="20">
        <f t="shared" si="76"/>
        <v>154612.56268199999</v>
      </c>
      <c r="S350" s="20">
        <f t="shared" si="77"/>
        <v>154612.56268199999</v>
      </c>
      <c r="Z350" s="39"/>
      <c r="AA350" s="39"/>
    </row>
    <row r="351" spans="1:41" x14ac:dyDescent="0.2">
      <c r="A351" s="30">
        <v>54</v>
      </c>
      <c r="B351" s="9" t="s">
        <v>716</v>
      </c>
      <c r="C351" s="5" t="s">
        <v>717</v>
      </c>
      <c r="D351" s="17">
        <v>3.1631768180000002</v>
      </c>
      <c r="E351" s="17">
        <v>0.61332524300000002</v>
      </c>
      <c r="F351" s="53">
        <v>478.1691419254368</v>
      </c>
      <c r="G351" s="16">
        <f t="shared" si="81"/>
        <v>3.7765020610000004</v>
      </c>
      <c r="H351" s="16">
        <f t="shared" si="78"/>
        <v>47.816914192543685</v>
      </c>
      <c r="I351" s="17">
        <f t="shared" si="79"/>
        <v>37.765020610000008</v>
      </c>
      <c r="J351" s="7" t="str">
        <f t="shared" si="80"/>
        <v>Nei</v>
      </c>
      <c r="K351" s="45">
        <f t="shared" si="75"/>
        <v>1240</v>
      </c>
      <c r="L351" s="20">
        <f t="shared" si="82"/>
        <v>5151.1488112040015</v>
      </c>
      <c r="M351" s="20">
        <f t="shared" si="83"/>
        <v>1404.8587666920002</v>
      </c>
      <c r="N351" s="20">
        <f t="shared" si="84"/>
        <v>1404.8587666920002</v>
      </c>
      <c r="O351" s="20">
        <f t="shared" si="85"/>
        <v>9365.7251112800022</v>
      </c>
      <c r="P351" s="20">
        <f t="shared" si="86"/>
        <v>1404.8587666920002</v>
      </c>
      <c r="Q351" s="29">
        <f t="shared" si="87"/>
        <v>28097.175333840005</v>
      </c>
      <c r="R351" s="20">
        <f t="shared" si="76"/>
        <v>46828.625556400009</v>
      </c>
      <c r="S351" s="20">
        <f t="shared" si="77"/>
        <v>46828.625556400009</v>
      </c>
      <c r="Z351" s="39"/>
      <c r="AA351" s="39"/>
    </row>
    <row r="352" spans="1:41" x14ac:dyDescent="0.2">
      <c r="A352" s="30">
        <v>54</v>
      </c>
      <c r="B352" s="9" t="s">
        <v>718</v>
      </c>
      <c r="C352" s="5" t="s">
        <v>719</v>
      </c>
      <c r="D352" s="17">
        <v>1.0352992859999999</v>
      </c>
      <c r="E352" s="17">
        <v>0.54022106799999992</v>
      </c>
      <c r="F352" s="53">
        <v>150.72005380659368</v>
      </c>
      <c r="G352" s="16">
        <f t="shared" si="81"/>
        <v>1.5755203539999998</v>
      </c>
      <c r="H352" s="16">
        <f t="shared" si="78"/>
        <v>15.07200538065937</v>
      </c>
      <c r="I352" s="17">
        <f t="shared" si="79"/>
        <v>15.755203539999998</v>
      </c>
      <c r="J352" s="7" t="str">
        <f t="shared" si="80"/>
        <v>Nei</v>
      </c>
      <c r="K352" s="45">
        <f t="shared" si="75"/>
        <v>1240</v>
      </c>
      <c r="L352" s="20">
        <f t="shared" si="82"/>
        <v>2149.0097628559997</v>
      </c>
      <c r="M352" s="20">
        <f t="shared" si="83"/>
        <v>586.093571688</v>
      </c>
      <c r="N352" s="20">
        <f t="shared" si="84"/>
        <v>586.093571688</v>
      </c>
      <c r="O352" s="20">
        <f t="shared" si="85"/>
        <v>3907.2904779199998</v>
      </c>
      <c r="P352" s="20">
        <f t="shared" si="86"/>
        <v>586.093571688</v>
      </c>
      <c r="Q352" s="29">
        <f t="shared" si="87"/>
        <v>11721.871433759999</v>
      </c>
      <c r="R352" s="20">
        <f t="shared" si="76"/>
        <v>19536.452389599999</v>
      </c>
      <c r="S352" s="20">
        <f t="shared" si="77"/>
        <v>19536.452389599999</v>
      </c>
      <c r="Z352" s="39"/>
      <c r="AA352" s="39"/>
    </row>
    <row r="353" spans="1:27" x14ac:dyDescent="0.2">
      <c r="A353" s="30">
        <v>54</v>
      </c>
      <c r="B353" s="9" t="s">
        <v>720</v>
      </c>
      <c r="C353" s="5" t="s">
        <v>721</v>
      </c>
      <c r="D353" s="17">
        <v>1.065103361</v>
      </c>
      <c r="E353" s="17">
        <v>0.62324981700000004</v>
      </c>
      <c r="F353" s="53">
        <v>111.47269147520726</v>
      </c>
      <c r="G353" s="16">
        <f t="shared" si="81"/>
        <v>1.6883531780000001</v>
      </c>
      <c r="H353" s="16">
        <f t="shared" si="78"/>
        <v>11.147269147520726</v>
      </c>
      <c r="I353" s="17">
        <f t="shared" si="79"/>
        <v>16.883531780000002</v>
      </c>
      <c r="J353" s="7" t="str">
        <f t="shared" si="80"/>
        <v>Nei</v>
      </c>
      <c r="K353" s="45">
        <f t="shared" si="75"/>
        <v>1240</v>
      </c>
      <c r="L353" s="20">
        <f t="shared" si="82"/>
        <v>2302.9137347920005</v>
      </c>
      <c r="M353" s="20">
        <f t="shared" si="83"/>
        <v>628.06738221600006</v>
      </c>
      <c r="N353" s="20">
        <f t="shared" si="84"/>
        <v>628.06738221600006</v>
      </c>
      <c r="O353" s="20">
        <f t="shared" si="85"/>
        <v>4187.1158814400005</v>
      </c>
      <c r="P353" s="20">
        <f t="shared" si="86"/>
        <v>628.06738221600006</v>
      </c>
      <c r="Q353" s="29">
        <f t="shared" si="87"/>
        <v>12561.347644320002</v>
      </c>
      <c r="R353" s="20">
        <f t="shared" si="76"/>
        <v>20935.579407200003</v>
      </c>
      <c r="S353" s="20">
        <f t="shared" si="77"/>
        <v>20935.579407200003</v>
      </c>
      <c r="Z353" s="39"/>
      <c r="AA353" s="39"/>
    </row>
    <row r="354" spans="1:27" x14ac:dyDescent="0.2">
      <c r="A354" s="30">
        <v>54</v>
      </c>
      <c r="B354" s="9" t="s">
        <v>722</v>
      </c>
      <c r="C354" s="5" t="s">
        <v>723</v>
      </c>
      <c r="D354" s="17">
        <v>33.301523318000001</v>
      </c>
      <c r="E354" s="17">
        <v>1.2442921370000002</v>
      </c>
      <c r="F354" s="53">
        <v>709.76259528923447</v>
      </c>
      <c r="G354" s="16">
        <f t="shared" si="81"/>
        <v>34.545815455000003</v>
      </c>
      <c r="H354" s="16">
        <f t="shared" si="78"/>
        <v>70.97625952892345</v>
      </c>
      <c r="I354" s="17">
        <f t="shared" si="79"/>
        <v>345.45815455000002</v>
      </c>
      <c r="J354" s="7" t="str">
        <f t="shared" si="80"/>
        <v>Nei</v>
      </c>
      <c r="K354" s="45">
        <f t="shared" si="75"/>
        <v>1000</v>
      </c>
      <c r="L354" s="20">
        <f t="shared" si="82"/>
        <v>38000.397000500001</v>
      </c>
      <c r="M354" s="20">
        <f t="shared" si="83"/>
        <v>10363.744636500001</v>
      </c>
      <c r="N354" s="20">
        <f t="shared" si="84"/>
        <v>10363.744636500001</v>
      </c>
      <c r="O354" s="20">
        <f t="shared" si="85"/>
        <v>69091.630910000007</v>
      </c>
      <c r="P354" s="20">
        <f t="shared" si="86"/>
        <v>10363.744636500001</v>
      </c>
      <c r="Q354" s="29">
        <f t="shared" si="87"/>
        <v>207274.89273000002</v>
      </c>
      <c r="R354" s="20">
        <f t="shared" si="76"/>
        <v>345458.15455000004</v>
      </c>
      <c r="S354" s="20">
        <f t="shared" si="77"/>
        <v>345458.15455000004</v>
      </c>
      <c r="Z354" s="39"/>
      <c r="AA354" s="39"/>
    </row>
    <row r="355" spans="1:27" x14ac:dyDescent="0.2">
      <c r="A355" s="30">
        <v>54</v>
      </c>
      <c r="B355" s="9" t="s">
        <v>724</v>
      </c>
      <c r="C355" s="5" t="s">
        <v>725</v>
      </c>
      <c r="D355" s="17">
        <v>7.6044126480000003</v>
      </c>
      <c r="E355" s="17">
        <v>0.303165358</v>
      </c>
      <c r="F355" s="53">
        <v>298.51346616285798</v>
      </c>
      <c r="G355" s="16">
        <f t="shared" si="81"/>
        <v>7.9075780060000005</v>
      </c>
      <c r="H355" s="16">
        <f t="shared" si="78"/>
        <v>29.851346616285799</v>
      </c>
      <c r="I355" s="17">
        <f t="shared" si="79"/>
        <v>79.07578006</v>
      </c>
      <c r="J355" s="7" t="str">
        <f t="shared" si="80"/>
        <v>Nei</v>
      </c>
      <c r="K355" s="45">
        <f t="shared" si="75"/>
        <v>1240</v>
      </c>
      <c r="L355" s="20">
        <f t="shared" si="82"/>
        <v>10785.936400184</v>
      </c>
      <c r="M355" s="20">
        <f t="shared" si="83"/>
        <v>2941.6190182319997</v>
      </c>
      <c r="N355" s="20">
        <f t="shared" si="84"/>
        <v>2941.6190182319997</v>
      </c>
      <c r="O355" s="20">
        <f t="shared" si="85"/>
        <v>19610.79345488</v>
      </c>
      <c r="P355" s="20">
        <f t="shared" si="86"/>
        <v>2941.6190182319997</v>
      </c>
      <c r="Q355" s="29">
        <f t="shared" si="87"/>
        <v>58832.380364639997</v>
      </c>
      <c r="R355" s="20">
        <f t="shared" si="76"/>
        <v>98053.967274399998</v>
      </c>
      <c r="S355" s="20">
        <f t="shared" si="77"/>
        <v>98053.967274399998</v>
      </c>
      <c r="Z355" s="39"/>
      <c r="AA355" s="39"/>
    </row>
    <row r="356" spans="1:27" x14ac:dyDescent="0.2">
      <c r="A356" s="30">
        <v>54</v>
      </c>
      <c r="B356" s="9" t="s">
        <v>726</v>
      </c>
      <c r="C356" s="5" t="s">
        <v>727</v>
      </c>
      <c r="D356" s="17">
        <v>0.249436255</v>
      </c>
      <c r="E356" s="17">
        <v>1.178129148</v>
      </c>
      <c r="F356" s="53">
        <v>76.930475414789186</v>
      </c>
      <c r="G356" s="16">
        <f t="shared" si="81"/>
        <v>1.427565403</v>
      </c>
      <c r="H356" s="16">
        <f t="shared" si="78"/>
        <v>7.6930475414789186</v>
      </c>
      <c r="I356" s="17">
        <f t="shared" si="79"/>
        <v>14.27565403</v>
      </c>
      <c r="J356" s="7" t="str">
        <f t="shared" si="80"/>
        <v>Nei</v>
      </c>
      <c r="K356" s="45">
        <f t="shared" si="75"/>
        <v>1240</v>
      </c>
      <c r="L356" s="20">
        <f t="shared" si="82"/>
        <v>1947.1992096919998</v>
      </c>
      <c r="M356" s="20">
        <f t="shared" si="83"/>
        <v>531.05432991599992</v>
      </c>
      <c r="N356" s="20">
        <f t="shared" si="84"/>
        <v>531.05432991599992</v>
      </c>
      <c r="O356" s="20">
        <f t="shared" si="85"/>
        <v>3540.36219944</v>
      </c>
      <c r="P356" s="20">
        <f t="shared" si="86"/>
        <v>531.05432991599992</v>
      </c>
      <c r="Q356" s="29">
        <f t="shared" si="87"/>
        <v>10621.086598319998</v>
      </c>
      <c r="R356" s="20">
        <f t="shared" si="76"/>
        <v>17701.810997199998</v>
      </c>
      <c r="S356" s="20">
        <f t="shared" si="77"/>
        <v>17701.810997199998</v>
      </c>
      <c r="Z356" s="39"/>
      <c r="AA356" s="39"/>
    </row>
    <row r="357" spans="1:27" ht="13.5" thickBot="1" x14ac:dyDescent="0.25">
      <c r="A357" s="57">
        <v>54</v>
      </c>
      <c r="B357" s="22" t="s">
        <v>728</v>
      </c>
      <c r="C357" s="23" t="s">
        <v>85</v>
      </c>
      <c r="D357" s="25">
        <v>15.577180894</v>
      </c>
      <c r="E357" s="25">
        <v>4.3872365630000001</v>
      </c>
      <c r="F357" s="56">
        <v>1282.9301396626938</v>
      </c>
      <c r="G357" s="24">
        <f t="shared" si="81"/>
        <v>19.964417457</v>
      </c>
      <c r="H357" s="24">
        <f t="shared" si="78"/>
        <v>128.2930139662694</v>
      </c>
      <c r="I357" s="25">
        <f t="shared" si="79"/>
        <v>199.64417456999999</v>
      </c>
      <c r="J357" s="14" t="str">
        <f t="shared" si="80"/>
        <v>Nei</v>
      </c>
      <c r="K357" s="45">
        <f t="shared" si="75"/>
        <v>1240</v>
      </c>
      <c r="L357" s="20">
        <f t="shared" si="82"/>
        <v>22000</v>
      </c>
      <c r="M357" s="20">
        <f t="shared" si="83"/>
        <v>6000</v>
      </c>
      <c r="N357" s="20">
        <f t="shared" si="84"/>
        <v>6000</v>
      </c>
      <c r="O357" s="20">
        <f t="shared" si="85"/>
        <v>40000</v>
      </c>
      <c r="P357" s="20">
        <f t="shared" si="86"/>
        <v>6000</v>
      </c>
      <c r="Q357" s="29">
        <f t="shared" si="87"/>
        <v>120000</v>
      </c>
      <c r="R357" s="20">
        <f t="shared" si="76"/>
        <v>247558.77646679999</v>
      </c>
      <c r="S357" s="20">
        <f t="shared" si="77"/>
        <v>200000</v>
      </c>
      <c r="Z357" s="39"/>
      <c r="AA357" s="39"/>
    </row>
    <row r="358" spans="1:27" x14ac:dyDescent="0.2">
      <c r="A358" s="30"/>
      <c r="B358" s="4"/>
      <c r="D358" s="32"/>
      <c r="E358" s="32"/>
      <c r="F358" s="35"/>
      <c r="G358" s="31"/>
      <c r="H358" s="10"/>
      <c r="I358" s="32"/>
      <c r="J358" s="10"/>
      <c r="K358" s="10"/>
      <c r="L358" s="33"/>
      <c r="M358" s="33"/>
      <c r="N358" s="33"/>
      <c r="O358" s="33"/>
      <c r="P358" s="33"/>
      <c r="Q358" s="33"/>
      <c r="R358" s="33"/>
      <c r="S358" s="33"/>
      <c r="Z358" s="39"/>
      <c r="AA358" s="39"/>
    </row>
    <row r="359" spans="1:27" x14ac:dyDescent="0.2">
      <c r="A359" s="30"/>
      <c r="B359" s="4" t="s">
        <v>729</v>
      </c>
      <c r="D359" s="32"/>
      <c r="E359" s="32"/>
      <c r="F359" s="35"/>
      <c r="G359" s="31"/>
      <c r="H359" s="10"/>
      <c r="I359" s="32"/>
      <c r="J359" s="10"/>
      <c r="K359" s="10"/>
      <c r="L359" s="33"/>
      <c r="M359" s="33"/>
      <c r="N359" s="33"/>
      <c r="O359" s="33"/>
      <c r="P359" s="33"/>
      <c r="Q359" s="33"/>
      <c r="R359" s="33"/>
      <c r="S359" s="33">
        <f>SUM(S2:S358)</f>
        <v>107326245.35219949</v>
      </c>
      <c r="Z359" s="39"/>
      <c r="AA359" s="39"/>
    </row>
    <row r="360" spans="1:27" x14ac:dyDescent="0.2">
      <c r="A360" s="30"/>
      <c r="B360" s="4"/>
      <c r="D360" s="32"/>
      <c r="E360" s="32"/>
      <c r="F360" s="35"/>
      <c r="G360" s="31"/>
      <c r="H360" s="10"/>
      <c r="I360" s="32"/>
      <c r="J360" s="10"/>
      <c r="K360" s="10"/>
      <c r="L360" s="33"/>
      <c r="M360" s="33"/>
      <c r="N360" s="33"/>
      <c r="O360" s="33"/>
      <c r="P360" s="33"/>
      <c r="Q360" s="33"/>
      <c r="R360" s="33"/>
      <c r="S360" s="33"/>
      <c r="Z360" s="39"/>
      <c r="AA360" s="39"/>
    </row>
    <row r="361" spans="1:27" x14ac:dyDescent="0.2">
      <c r="A361" s="30"/>
      <c r="B361" s="4"/>
      <c r="D361" s="32"/>
      <c r="E361" s="32"/>
      <c r="F361" s="35"/>
      <c r="G361" s="31"/>
      <c r="H361" s="10"/>
      <c r="I361" s="32"/>
      <c r="J361" s="10"/>
      <c r="K361" s="10"/>
      <c r="L361" s="33"/>
      <c r="M361" s="33"/>
      <c r="N361" s="33"/>
      <c r="O361" s="33"/>
      <c r="P361" s="33"/>
      <c r="Q361" s="33"/>
      <c r="R361" s="33"/>
      <c r="S361" s="33"/>
      <c r="Z361" s="39"/>
      <c r="AA361" s="39"/>
    </row>
    <row r="362" spans="1:27" x14ac:dyDescent="0.2">
      <c r="A362" s="30"/>
      <c r="B362" s="4"/>
      <c r="D362" s="32"/>
      <c r="E362" s="32"/>
      <c r="F362" s="35"/>
      <c r="G362" s="31"/>
      <c r="H362" s="10"/>
      <c r="I362" s="32"/>
      <c r="J362" s="10"/>
      <c r="K362" s="10"/>
      <c r="L362" s="33"/>
      <c r="M362" s="33"/>
      <c r="N362" s="33"/>
      <c r="O362" s="33"/>
      <c r="P362" s="33"/>
      <c r="Q362" s="33"/>
      <c r="R362" s="33"/>
      <c r="S362" s="33"/>
      <c r="Z362" s="39"/>
      <c r="AA362" s="39"/>
    </row>
    <row r="363" spans="1:27" x14ac:dyDescent="0.2">
      <c r="A363" s="30"/>
      <c r="B363" s="4"/>
      <c r="D363" s="32"/>
      <c r="E363" s="32"/>
      <c r="F363" s="35"/>
      <c r="G363" s="31"/>
      <c r="H363" s="10"/>
      <c r="I363" s="32"/>
      <c r="J363" s="10"/>
      <c r="K363" s="10"/>
      <c r="L363" s="33"/>
      <c r="M363" s="33"/>
      <c r="N363" s="33"/>
      <c r="O363" s="33"/>
      <c r="P363" s="33"/>
      <c r="Q363" s="33"/>
      <c r="R363" s="33"/>
      <c r="S363" s="33"/>
      <c r="Z363" s="39"/>
      <c r="AA363" s="39"/>
    </row>
    <row r="364" spans="1:27" x14ac:dyDescent="0.2">
      <c r="A364" s="30"/>
      <c r="B364" s="4"/>
      <c r="D364" s="32"/>
      <c r="E364" s="32"/>
      <c r="F364" s="35"/>
      <c r="G364" s="31"/>
      <c r="H364" s="10"/>
      <c r="I364" s="32"/>
      <c r="J364" s="10"/>
      <c r="K364" s="10"/>
      <c r="L364" s="33"/>
      <c r="M364" s="33"/>
      <c r="N364" s="33"/>
      <c r="O364" s="33"/>
      <c r="P364" s="33"/>
      <c r="Q364" s="33"/>
      <c r="R364" s="33"/>
      <c r="S364" s="33"/>
      <c r="Z364" s="39"/>
      <c r="AA364" s="39"/>
    </row>
    <row r="365" spans="1:27" x14ac:dyDescent="0.2">
      <c r="A365" s="30"/>
      <c r="B365" s="4"/>
      <c r="D365" s="32"/>
      <c r="E365" s="32"/>
      <c r="F365" s="35"/>
      <c r="G365" s="31"/>
      <c r="H365" s="10"/>
      <c r="I365" s="32"/>
      <c r="J365" s="10"/>
      <c r="K365" s="10"/>
      <c r="L365" s="33"/>
      <c r="M365" s="33"/>
      <c r="N365" s="33"/>
      <c r="O365" s="33"/>
      <c r="P365" s="33"/>
      <c r="Q365" s="33"/>
      <c r="R365" s="33"/>
      <c r="S365" s="33"/>
      <c r="Z365" s="39"/>
      <c r="AA365" s="39"/>
    </row>
    <row r="366" spans="1:27" x14ac:dyDescent="0.2">
      <c r="A366" s="30"/>
      <c r="B366" s="4"/>
      <c r="D366" s="32"/>
      <c r="E366" s="32"/>
      <c r="F366" s="35"/>
      <c r="G366" s="31"/>
      <c r="H366" s="10"/>
      <c r="I366" s="32"/>
      <c r="J366" s="10"/>
      <c r="K366" s="10"/>
      <c r="L366" s="33"/>
      <c r="M366" s="33"/>
      <c r="N366" s="33"/>
      <c r="O366" s="33"/>
      <c r="P366" s="33"/>
      <c r="Q366" s="33"/>
      <c r="R366" s="33"/>
      <c r="S366" s="33"/>
      <c r="Z366" s="39"/>
      <c r="AA366" s="39"/>
    </row>
    <row r="367" spans="1:27" x14ac:dyDescent="0.2">
      <c r="A367" s="30"/>
      <c r="B367" s="4"/>
      <c r="D367" s="32"/>
      <c r="E367" s="32"/>
      <c r="F367" s="35"/>
      <c r="G367" s="31"/>
      <c r="H367" s="10"/>
      <c r="I367" s="32"/>
      <c r="J367" s="10"/>
      <c r="K367" s="10"/>
      <c r="L367" s="33"/>
      <c r="M367" s="33"/>
      <c r="N367" s="33"/>
      <c r="O367" s="33"/>
      <c r="P367" s="33"/>
      <c r="Q367" s="33"/>
      <c r="R367" s="33"/>
      <c r="S367" s="33"/>
      <c r="Z367" s="39"/>
      <c r="AA367" s="39"/>
    </row>
    <row r="368" spans="1:27" x14ac:dyDescent="0.2">
      <c r="A368" s="30"/>
      <c r="B368" s="4"/>
      <c r="D368" s="32"/>
      <c r="E368" s="32"/>
      <c r="F368" s="35"/>
      <c r="G368" s="31"/>
      <c r="H368" s="10"/>
      <c r="I368" s="32"/>
      <c r="J368" s="10"/>
      <c r="K368" s="10"/>
      <c r="L368" s="33"/>
      <c r="M368" s="33"/>
      <c r="N368" s="33"/>
      <c r="O368" s="33"/>
      <c r="P368" s="33"/>
      <c r="Q368" s="33"/>
      <c r="R368" s="33"/>
      <c r="S368" s="33"/>
      <c r="Z368" s="39"/>
      <c r="AA368" s="39"/>
    </row>
    <row r="369" spans="1:27" x14ac:dyDescent="0.2">
      <c r="A369" s="30"/>
      <c r="B369" s="4"/>
      <c r="D369" s="32"/>
      <c r="E369" s="32"/>
      <c r="F369" s="35"/>
      <c r="G369" s="31"/>
      <c r="H369" s="10"/>
      <c r="I369" s="32"/>
      <c r="J369" s="10"/>
      <c r="K369" s="10"/>
      <c r="L369" s="33"/>
      <c r="M369" s="33"/>
      <c r="N369" s="33"/>
      <c r="O369" s="33"/>
      <c r="P369" s="33"/>
      <c r="Q369" s="33"/>
      <c r="R369" s="33"/>
      <c r="S369" s="33"/>
      <c r="Z369" s="39"/>
      <c r="AA369" s="39"/>
    </row>
    <row r="370" spans="1:27" x14ac:dyDescent="0.2">
      <c r="A370" s="30"/>
      <c r="B370" s="4"/>
      <c r="D370" s="32"/>
      <c r="E370" s="32"/>
      <c r="F370" s="35"/>
      <c r="G370" s="31"/>
      <c r="H370" s="10"/>
      <c r="I370" s="32"/>
      <c r="J370" s="10"/>
      <c r="K370" s="10"/>
      <c r="L370" s="33"/>
      <c r="M370" s="33"/>
      <c r="N370" s="33"/>
      <c r="O370" s="33"/>
      <c r="P370" s="33"/>
      <c r="Q370" s="33"/>
      <c r="R370" s="33"/>
      <c r="S370" s="33"/>
      <c r="Z370" s="39"/>
      <c r="AA370" s="39"/>
    </row>
    <row r="371" spans="1:27" x14ac:dyDescent="0.2">
      <c r="A371" s="30"/>
      <c r="B371" s="4"/>
      <c r="D371" s="32"/>
      <c r="E371" s="32"/>
      <c r="F371" s="35"/>
      <c r="G371" s="31"/>
      <c r="H371" s="10"/>
      <c r="I371" s="32"/>
      <c r="J371" s="10"/>
      <c r="K371" s="10"/>
      <c r="L371" s="33"/>
      <c r="M371" s="33"/>
      <c r="N371" s="33"/>
      <c r="O371" s="33"/>
      <c r="P371" s="33"/>
      <c r="Q371" s="33"/>
      <c r="R371" s="33"/>
      <c r="S371" s="33"/>
      <c r="Z371" s="39"/>
      <c r="AA371" s="39"/>
    </row>
    <row r="372" spans="1:27" x14ac:dyDescent="0.2">
      <c r="A372" s="30"/>
      <c r="B372" s="4"/>
      <c r="D372" s="32"/>
      <c r="E372" s="32"/>
      <c r="F372" s="35"/>
      <c r="G372" s="31"/>
      <c r="H372" s="10"/>
      <c r="I372" s="32"/>
      <c r="J372" s="10"/>
      <c r="K372" s="10"/>
      <c r="L372" s="33"/>
      <c r="M372" s="33"/>
      <c r="N372" s="33"/>
      <c r="O372" s="33"/>
      <c r="P372" s="33"/>
      <c r="Q372" s="33"/>
      <c r="R372" s="33"/>
      <c r="S372" s="33"/>
      <c r="Z372" s="39"/>
      <c r="AA372" s="39"/>
    </row>
    <row r="373" spans="1:27" x14ac:dyDescent="0.2">
      <c r="A373" s="30"/>
      <c r="B373" s="4"/>
      <c r="D373" s="32"/>
      <c r="E373" s="32"/>
      <c r="F373" s="35"/>
      <c r="G373" s="31"/>
      <c r="H373" s="10"/>
      <c r="I373" s="32"/>
      <c r="J373" s="10"/>
      <c r="K373" s="10"/>
      <c r="L373" s="33"/>
      <c r="M373" s="33"/>
      <c r="N373" s="33"/>
      <c r="O373" s="33"/>
      <c r="P373" s="33"/>
      <c r="Q373" s="33"/>
      <c r="R373" s="33"/>
      <c r="S373" s="33"/>
      <c r="Z373" s="39"/>
      <c r="AA373" s="39"/>
    </row>
    <row r="374" spans="1:27" x14ac:dyDescent="0.2">
      <c r="A374" s="30"/>
      <c r="B374" s="4"/>
      <c r="D374" s="32"/>
      <c r="E374" s="32"/>
      <c r="F374" s="35"/>
      <c r="G374" s="31"/>
      <c r="H374" s="10"/>
      <c r="I374" s="32"/>
      <c r="J374" s="10"/>
      <c r="K374" s="10"/>
      <c r="L374" s="33"/>
      <c r="M374" s="33"/>
      <c r="N374" s="33"/>
      <c r="O374" s="33"/>
      <c r="P374" s="33"/>
      <c r="Q374" s="33"/>
      <c r="R374" s="33"/>
      <c r="S374" s="33"/>
      <c r="Z374" s="39"/>
      <c r="AA374" s="39"/>
    </row>
    <row r="375" spans="1:27" x14ac:dyDescent="0.2">
      <c r="A375" s="30"/>
      <c r="B375" s="4"/>
      <c r="D375" s="32"/>
      <c r="E375" s="32"/>
      <c r="F375" s="35"/>
      <c r="G375" s="31"/>
      <c r="H375" s="10"/>
      <c r="I375" s="32"/>
      <c r="J375" s="10"/>
      <c r="K375" s="10"/>
      <c r="L375" s="33"/>
      <c r="M375" s="33"/>
      <c r="N375" s="33"/>
      <c r="O375" s="33"/>
      <c r="P375" s="33"/>
      <c r="Q375" s="33"/>
      <c r="R375" s="33"/>
      <c r="S375" s="33"/>
      <c r="Z375" s="39"/>
      <c r="AA375" s="39"/>
    </row>
    <row r="376" spans="1:27" x14ac:dyDescent="0.2">
      <c r="A376" s="30"/>
      <c r="B376" s="4"/>
      <c r="D376" s="32"/>
      <c r="E376" s="32"/>
      <c r="F376" s="35"/>
      <c r="G376" s="31"/>
      <c r="H376" s="10"/>
      <c r="I376" s="32"/>
      <c r="J376" s="10"/>
      <c r="K376" s="10"/>
      <c r="L376" s="33"/>
      <c r="M376" s="33"/>
      <c r="N376" s="33"/>
      <c r="O376" s="33"/>
      <c r="P376" s="33"/>
      <c r="Q376" s="33"/>
      <c r="R376" s="33"/>
      <c r="S376" s="33"/>
      <c r="Z376" s="39"/>
      <c r="AA376" s="39"/>
    </row>
    <row r="377" spans="1:27" x14ac:dyDescent="0.2">
      <c r="A377" s="30"/>
      <c r="B377" s="4"/>
      <c r="D377" s="32"/>
      <c r="E377" s="32"/>
      <c r="F377" s="35"/>
      <c r="G377" s="31"/>
      <c r="H377" s="10"/>
      <c r="I377" s="32"/>
      <c r="J377" s="10"/>
      <c r="K377" s="10"/>
      <c r="L377" s="33"/>
      <c r="M377" s="33"/>
      <c r="N377" s="33"/>
      <c r="O377" s="33"/>
      <c r="P377" s="33"/>
      <c r="Q377" s="33"/>
      <c r="R377" s="33"/>
      <c r="S377" s="33"/>
      <c r="Z377" s="39"/>
      <c r="AA377" s="39"/>
    </row>
    <row r="378" spans="1:27" x14ac:dyDescent="0.2">
      <c r="A378" s="30"/>
      <c r="B378" s="4"/>
      <c r="D378" s="32"/>
      <c r="E378" s="32"/>
      <c r="F378" s="35"/>
      <c r="G378" s="31"/>
      <c r="H378" s="10"/>
      <c r="I378" s="32"/>
      <c r="J378" s="10"/>
      <c r="K378" s="10"/>
      <c r="L378" s="33"/>
      <c r="M378" s="33"/>
      <c r="N378" s="33"/>
      <c r="O378" s="33"/>
      <c r="P378" s="33"/>
      <c r="Q378" s="33"/>
      <c r="R378" s="33"/>
      <c r="S378" s="33"/>
      <c r="Z378" s="39"/>
      <c r="AA378" s="39"/>
    </row>
    <row r="379" spans="1:27" x14ac:dyDescent="0.2">
      <c r="A379" s="30"/>
      <c r="B379" s="4"/>
      <c r="D379" s="32"/>
      <c r="E379" s="32"/>
      <c r="F379" s="35"/>
      <c r="G379" s="31"/>
      <c r="H379" s="10"/>
      <c r="I379" s="32"/>
      <c r="J379" s="10"/>
      <c r="K379" s="10"/>
      <c r="L379" s="33"/>
      <c r="M379" s="33"/>
      <c r="N379" s="33"/>
      <c r="O379" s="33"/>
      <c r="P379" s="33"/>
      <c r="Q379" s="33"/>
      <c r="R379" s="33"/>
      <c r="S379" s="33"/>
      <c r="Z379" s="39"/>
      <c r="AA379" s="39"/>
    </row>
    <row r="380" spans="1:27" x14ac:dyDescent="0.2">
      <c r="A380" s="30"/>
      <c r="B380" s="4"/>
      <c r="D380" s="32"/>
      <c r="E380" s="32"/>
      <c r="F380" s="35"/>
      <c r="G380" s="31"/>
      <c r="H380" s="10"/>
      <c r="I380" s="32"/>
      <c r="J380" s="10"/>
      <c r="K380" s="10"/>
      <c r="L380" s="33"/>
      <c r="M380" s="33"/>
      <c r="N380" s="33"/>
      <c r="O380" s="33"/>
      <c r="P380" s="33"/>
      <c r="Q380" s="33"/>
      <c r="R380" s="33"/>
      <c r="S380" s="33"/>
      <c r="Z380" s="39"/>
      <c r="AA380" s="39"/>
    </row>
    <row r="381" spans="1:27" x14ac:dyDescent="0.2">
      <c r="A381" s="30"/>
      <c r="B381" s="4"/>
      <c r="D381" s="32"/>
      <c r="E381" s="32"/>
      <c r="F381" s="35"/>
      <c r="G381" s="31"/>
      <c r="H381" s="10"/>
      <c r="I381" s="32"/>
      <c r="J381" s="10"/>
      <c r="K381" s="10"/>
      <c r="L381" s="33"/>
      <c r="M381" s="33"/>
      <c r="N381" s="33"/>
      <c r="O381" s="33"/>
      <c r="P381" s="33"/>
      <c r="Q381" s="33"/>
      <c r="R381" s="33"/>
      <c r="S381" s="33"/>
      <c r="Z381" s="39"/>
      <c r="AA381" s="39"/>
    </row>
    <row r="382" spans="1:27" x14ac:dyDescent="0.2">
      <c r="A382" s="30"/>
      <c r="B382" s="4"/>
      <c r="D382" s="32"/>
      <c r="E382" s="32"/>
      <c r="F382" s="35"/>
      <c r="G382" s="31"/>
      <c r="H382" s="10"/>
      <c r="I382" s="32"/>
      <c r="J382" s="10"/>
      <c r="K382" s="10"/>
      <c r="L382" s="33"/>
      <c r="M382" s="33"/>
      <c r="N382" s="33"/>
      <c r="O382" s="33"/>
      <c r="P382" s="33"/>
      <c r="Q382" s="33"/>
      <c r="R382" s="33"/>
      <c r="S382" s="33"/>
      <c r="Z382" s="39"/>
      <c r="AA382" s="39"/>
    </row>
    <row r="383" spans="1:27" x14ac:dyDescent="0.2">
      <c r="A383" s="30"/>
      <c r="B383" s="4"/>
      <c r="D383" s="32"/>
      <c r="E383" s="32"/>
      <c r="F383" s="35"/>
      <c r="G383" s="31"/>
      <c r="H383" s="10"/>
      <c r="I383" s="32"/>
      <c r="J383" s="10"/>
      <c r="K383" s="10"/>
      <c r="L383" s="33"/>
      <c r="M383" s="33"/>
      <c r="N383" s="33"/>
      <c r="O383" s="33"/>
      <c r="P383" s="33"/>
      <c r="Q383" s="33"/>
      <c r="R383" s="33"/>
      <c r="S383" s="33"/>
      <c r="Z383" s="39"/>
      <c r="AA383" s="39"/>
    </row>
    <row r="384" spans="1:27" x14ac:dyDescent="0.2">
      <c r="A384" s="30"/>
      <c r="B384" s="4"/>
      <c r="D384" s="32"/>
      <c r="E384" s="32"/>
      <c r="F384" s="35"/>
      <c r="G384" s="31"/>
      <c r="H384" s="10"/>
      <c r="I384" s="32"/>
      <c r="J384" s="10"/>
      <c r="K384" s="10"/>
      <c r="L384" s="33"/>
      <c r="M384" s="33"/>
      <c r="N384" s="33"/>
      <c r="O384" s="33"/>
      <c r="P384" s="33"/>
      <c r="Q384" s="33"/>
      <c r="R384" s="33"/>
      <c r="S384" s="33"/>
      <c r="Z384" s="39"/>
      <c r="AA384" s="39"/>
    </row>
    <row r="385" spans="1:41" x14ac:dyDescent="0.2">
      <c r="A385" s="30"/>
      <c r="B385" s="4"/>
      <c r="D385" s="32"/>
      <c r="E385" s="32"/>
      <c r="F385" s="35"/>
      <c r="G385" s="31"/>
      <c r="H385" s="10"/>
      <c r="I385" s="32"/>
      <c r="J385" s="10"/>
      <c r="K385" s="10"/>
      <c r="L385" s="33"/>
      <c r="M385" s="33"/>
      <c r="N385" s="33"/>
      <c r="O385" s="33"/>
      <c r="P385" s="33"/>
      <c r="Q385" s="33"/>
      <c r="R385" s="33"/>
      <c r="S385" s="33"/>
      <c r="Z385" s="39"/>
      <c r="AA385" s="39"/>
    </row>
    <row r="386" spans="1:41" x14ac:dyDescent="0.2">
      <c r="A386" s="30"/>
      <c r="B386" s="4"/>
      <c r="D386" s="32"/>
      <c r="E386" s="32"/>
      <c r="F386" s="35"/>
      <c r="G386" s="31"/>
      <c r="H386" s="10"/>
      <c r="I386" s="32"/>
      <c r="J386" s="10"/>
      <c r="K386" s="10"/>
      <c r="L386" s="33"/>
      <c r="M386" s="33"/>
      <c r="N386" s="33"/>
      <c r="O386" s="33"/>
      <c r="P386" s="33"/>
      <c r="Q386" s="33"/>
      <c r="R386" s="33"/>
      <c r="S386" s="33"/>
      <c r="Z386" s="39"/>
      <c r="AA386" s="39"/>
    </row>
    <row r="387" spans="1:41" x14ac:dyDescent="0.2">
      <c r="A387" s="30"/>
      <c r="B387" s="4"/>
      <c r="D387" s="32"/>
      <c r="E387" s="32"/>
      <c r="F387" s="35"/>
      <c r="G387" s="31"/>
      <c r="H387" s="10"/>
      <c r="I387" s="32"/>
      <c r="J387" s="10"/>
      <c r="K387" s="10"/>
      <c r="L387" s="33"/>
      <c r="M387" s="33"/>
      <c r="N387" s="33"/>
      <c r="O387" s="33"/>
      <c r="P387" s="33"/>
      <c r="Q387" s="33"/>
      <c r="R387" s="33"/>
      <c r="S387" s="33"/>
      <c r="Z387" s="39"/>
      <c r="AA387" s="39"/>
    </row>
    <row r="388" spans="1:41" s="26" customFormat="1" ht="13.5" thickBot="1" x14ac:dyDescent="0.25">
      <c r="A388" s="30"/>
      <c r="B388" s="4"/>
      <c r="C388" s="4"/>
      <c r="D388" s="32"/>
      <c r="E388" s="32"/>
      <c r="F388" s="35"/>
      <c r="G388" s="31"/>
      <c r="H388" s="10"/>
      <c r="I388" s="32"/>
      <c r="J388" s="10"/>
      <c r="K388" s="10"/>
      <c r="L388" s="33"/>
      <c r="M388" s="33"/>
      <c r="N388" s="33"/>
      <c r="O388" s="33"/>
      <c r="P388" s="33"/>
      <c r="Q388" s="33"/>
      <c r="R388" s="33"/>
      <c r="S388" s="33"/>
      <c r="T388"/>
      <c r="U388" s="39"/>
      <c r="V388" s="39"/>
      <c r="W388" s="40"/>
      <c r="X388"/>
      <c r="Y388"/>
      <c r="Z388" s="39"/>
      <c r="AA388" s="39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x14ac:dyDescent="0.2">
      <c r="A389" s="30"/>
      <c r="B389" s="4"/>
      <c r="D389" s="32"/>
      <c r="E389" s="32"/>
      <c r="F389" s="35"/>
      <c r="G389" s="31"/>
      <c r="H389" s="10"/>
      <c r="I389" s="32"/>
      <c r="J389" s="10"/>
      <c r="K389" s="10"/>
      <c r="L389" s="33"/>
      <c r="M389" s="33"/>
      <c r="N389" s="33"/>
      <c r="O389" s="33"/>
      <c r="P389" s="33"/>
      <c r="Q389" s="33"/>
      <c r="R389" s="33"/>
      <c r="S389" s="33"/>
      <c r="Z389" s="39"/>
      <c r="AA389" s="39"/>
    </row>
    <row r="390" spans="1:41" x14ac:dyDescent="0.2">
      <c r="A390" s="30"/>
      <c r="B390" s="4"/>
      <c r="D390" s="32"/>
      <c r="E390" s="32"/>
      <c r="F390" s="35"/>
      <c r="G390" s="31"/>
      <c r="H390" s="10"/>
      <c r="I390" s="32"/>
      <c r="J390" s="10"/>
      <c r="K390" s="10"/>
      <c r="L390" s="33"/>
      <c r="M390" s="33"/>
      <c r="N390" s="33"/>
      <c r="O390" s="33"/>
      <c r="P390" s="33"/>
      <c r="Q390" s="33"/>
      <c r="R390" s="33"/>
      <c r="S390" s="33"/>
      <c r="Z390" s="39"/>
      <c r="AA390" s="39"/>
    </row>
    <row r="391" spans="1:41" x14ac:dyDescent="0.2">
      <c r="A391" s="30"/>
      <c r="B391" s="4"/>
      <c r="D391" s="32"/>
      <c r="E391" s="32"/>
      <c r="F391" s="35"/>
      <c r="G391" s="31"/>
      <c r="H391" s="10"/>
      <c r="I391" s="32"/>
      <c r="J391" s="10"/>
      <c r="K391" s="10"/>
      <c r="L391" s="33"/>
      <c r="M391" s="33"/>
      <c r="N391" s="33"/>
      <c r="O391" s="33"/>
      <c r="P391" s="33"/>
      <c r="Q391" s="33"/>
      <c r="R391" s="33"/>
      <c r="S391" s="33"/>
      <c r="Z391" s="39"/>
      <c r="AA391" s="39"/>
    </row>
    <row r="392" spans="1:41" x14ac:dyDescent="0.2">
      <c r="A392" s="30"/>
      <c r="B392" s="4"/>
      <c r="D392" s="32"/>
      <c r="E392" s="32"/>
      <c r="F392" s="35"/>
      <c r="G392" s="31"/>
      <c r="H392" s="10"/>
      <c r="I392" s="32"/>
      <c r="J392" s="10"/>
      <c r="K392" s="10"/>
      <c r="L392" s="33"/>
      <c r="M392" s="33"/>
      <c r="N392" s="33"/>
      <c r="O392" s="33"/>
      <c r="P392" s="33"/>
      <c r="Q392" s="33"/>
      <c r="R392" s="33"/>
      <c r="S392" s="33"/>
      <c r="Z392" s="39"/>
      <c r="AA392" s="39"/>
    </row>
    <row r="393" spans="1:41" x14ac:dyDescent="0.2">
      <c r="A393" s="30"/>
      <c r="B393" s="4"/>
      <c r="D393" s="32"/>
      <c r="E393" s="32"/>
      <c r="F393" s="35"/>
      <c r="G393" s="31"/>
      <c r="H393" s="10"/>
      <c r="I393" s="32"/>
      <c r="J393" s="10"/>
      <c r="K393" s="10"/>
      <c r="L393" s="33"/>
      <c r="M393" s="33"/>
      <c r="N393" s="33"/>
      <c r="O393" s="33"/>
      <c r="P393" s="33"/>
      <c r="Q393" s="33"/>
      <c r="R393" s="33"/>
      <c r="S393" s="33"/>
      <c r="Z393" s="39"/>
      <c r="AA393" s="39"/>
    </row>
    <row r="394" spans="1:41" x14ac:dyDescent="0.2">
      <c r="A394" s="30"/>
      <c r="B394" s="4"/>
      <c r="D394" s="32"/>
      <c r="E394" s="32"/>
      <c r="F394" s="35"/>
      <c r="G394" s="31"/>
      <c r="H394" s="10"/>
      <c r="I394" s="32"/>
      <c r="J394" s="10"/>
      <c r="K394" s="10"/>
      <c r="L394" s="33"/>
      <c r="M394" s="33"/>
      <c r="N394" s="33"/>
      <c r="O394" s="33"/>
      <c r="P394" s="33"/>
      <c r="Q394" s="33"/>
      <c r="R394" s="33"/>
      <c r="S394" s="33"/>
      <c r="Z394" s="39"/>
      <c r="AA394" s="39"/>
    </row>
    <row r="395" spans="1:41" x14ac:dyDescent="0.2">
      <c r="A395" s="30"/>
      <c r="B395" s="4"/>
      <c r="D395" s="32"/>
      <c r="E395" s="32"/>
      <c r="F395" s="35"/>
      <c r="G395" s="31"/>
      <c r="H395" s="10"/>
      <c r="I395" s="32"/>
      <c r="J395" s="10"/>
      <c r="K395" s="10"/>
      <c r="L395" s="33"/>
      <c r="M395" s="33"/>
      <c r="N395" s="33"/>
      <c r="O395" s="33"/>
      <c r="P395" s="33"/>
      <c r="Q395" s="33"/>
      <c r="R395" s="33"/>
      <c r="S395" s="33"/>
      <c r="Z395" s="39"/>
      <c r="AA395" s="39"/>
    </row>
    <row r="396" spans="1:41" x14ac:dyDescent="0.2">
      <c r="A396" s="30"/>
      <c r="B396" s="4"/>
      <c r="D396" s="32"/>
      <c r="E396" s="32"/>
      <c r="F396" s="35"/>
      <c r="G396" s="31"/>
      <c r="H396" s="10"/>
      <c r="I396" s="32"/>
      <c r="J396" s="10"/>
      <c r="K396" s="10"/>
      <c r="L396" s="33"/>
      <c r="M396" s="33"/>
      <c r="N396" s="33"/>
      <c r="O396" s="33"/>
      <c r="P396" s="33"/>
      <c r="Q396" s="33"/>
      <c r="R396" s="33"/>
      <c r="S396" s="33"/>
      <c r="Z396" s="39"/>
      <c r="AA396" s="39"/>
    </row>
    <row r="397" spans="1:41" x14ac:dyDescent="0.2">
      <c r="A397" s="30"/>
      <c r="B397" s="4"/>
      <c r="D397" s="32"/>
      <c r="E397" s="32"/>
      <c r="F397" s="35"/>
      <c r="G397" s="31"/>
      <c r="H397" s="10"/>
      <c r="I397" s="32"/>
      <c r="J397" s="10"/>
      <c r="K397" s="10"/>
      <c r="L397" s="33"/>
      <c r="M397" s="33"/>
      <c r="N397" s="33"/>
      <c r="O397" s="33"/>
      <c r="P397" s="33"/>
      <c r="Q397" s="33"/>
      <c r="R397" s="33"/>
      <c r="S397" s="33"/>
      <c r="Z397" s="39"/>
      <c r="AA397" s="39"/>
    </row>
    <row r="398" spans="1:41" x14ac:dyDescent="0.2">
      <c r="A398" s="30"/>
      <c r="B398" s="4"/>
      <c r="D398" s="32"/>
      <c r="E398" s="32"/>
      <c r="F398" s="35"/>
      <c r="G398" s="31"/>
      <c r="H398" s="10"/>
      <c r="I398" s="32"/>
      <c r="J398" s="10"/>
      <c r="K398" s="10"/>
      <c r="L398" s="33"/>
      <c r="M398" s="33"/>
      <c r="N398" s="33"/>
      <c r="O398" s="33"/>
      <c r="P398" s="33"/>
      <c r="Q398" s="33"/>
      <c r="R398" s="33"/>
      <c r="S398" s="33"/>
      <c r="Z398" s="39"/>
      <c r="AA398" s="39"/>
    </row>
    <row r="399" spans="1:41" x14ac:dyDescent="0.2">
      <c r="A399" s="30"/>
      <c r="B399" s="4"/>
      <c r="D399" s="32"/>
      <c r="E399" s="32"/>
      <c r="F399" s="35"/>
      <c r="G399" s="31"/>
      <c r="H399" s="10"/>
      <c r="I399" s="32"/>
      <c r="J399" s="10"/>
      <c r="K399" s="10"/>
      <c r="L399" s="33"/>
      <c r="M399" s="33"/>
      <c r="N399" s="33"/>
      <c r="O399" s="33"/>
      <c r="P399" s="33"/>
      <c r="Q399" s="33"/>
      <c r="R399" s="33"/>
      <c r="S399" s="33"/>
      <c r="Z399" s="39"/>
      <c r="AA399" s="39"/>
    </row>
    <row r="400" spans="1:41" x14ac:dyDescent="0.2">
      <c r="A400" s="30"/>
      <c r="B400" s="4"/>
      <c r="D400" s="32"/>
      <c r="E400" s="32"/>
      <c r="F400" s="35"/>
      <c r="G400" s="31"/>
      <c r="H400" s="10"/>
      <c r="I400" s="32"/>
      <c r="J400" s="10"/>
      <c r="K400" s="10"/>
      <c r="L400" s="33"/>
      <c r="M400" s="33"/>
      <c r="N400" s="33"/>
      <c r="O400" s="33"/>
      <c r="P400" s="33"/>
      <c r="Q400" s="33"/>
      <c r="R400" s="33"/>
      <c r="S400" s="33"/>
      <c r="Z400" s="39"/>
      <c r="AA400" s="39"/>
    </row>
    <row r="401" spans="1:35" x14ac:dyDescent="0.2">
      <c r="A401" s="30"/>
      <c r="B401" s="4"/>
      <c r="D401" s="32"/>
      <c r="E401" s="32"/>
      <c r="F401" s="35"/>
      <c r="G401" s="31"/>
      <c r="H401" s="10"/>
      <c r="I401" s="32"/>
      <c r="J401" s="10"/>
      <c r="K401" s="10"/>
      <c r="L401" s="33"/>
      <c r="M401" s="33"/>
      <c r="N401" s="33"/>
      <c r="O401" s="33"/>
      <c r="P401" s="33"/>
      <c r="Q401" s="33"/>
      <c r="R401" s="33"/>
      <c r="S401" s="33"/>
      <c r="Z401" s="39"/>
      <c r="AA401" s="39"/>
    </row>
    <row r="402" spans="1:35" x14ac:dyDescent="0.2">
      <c r="A402" s="30"/>
      <c r="B402" s="4"/>
      <c r="D402" s="32"/>
      <c r="E402" s="32"/>
      <c r="F402" s="35"/>
      <c r="G402" s="31"/>
      <c r="H402" s="10"/>
      <c r="I402" s="32"/>
      <c r="J402" s="10"/>
      <c r="K402" s="10"/>
      <c r="L402" s="33"/>
      <c r="M402" s="33"/>
      <c r="N402" s="33"/>
      <c r="O402" s="33"/>
      <c r="P402" s="33"/>
      <c r="Q402" s="33"/>
      <c r="R402" s="33"/>
      <c r="S402" s="33"/>
      <c r="W402" s="39"/>
      <c r="X402" s="39"/>
      <c r="Z402" s="39"/>
      <c r="AA402" s="39"/>
    </row>
    <row r="403" spans="1:35" x14ac:dyDescent="0.2">
      <c r="A403" s="30"/>
      <c r="B403" s="4"/>
      <c r="D403" s="32"/>
      <c r="E403" s="32"/>
      <c r="F403" s="35"/>
      <c r="G403" s="31"/>
      <c r="H403" s="10"/>
      <c r="I403" s="32"/>
      <c r="J403" s="10"/>
      <c r="K403" s="10"/>
      <c r="L403" s="33"/>
      <c r="M403" s="33"/>
      <c r="N403" s="33"/>
      <c r="O403" s="33"/>
      <c r="P403" s="33"/>
      <c r="Q403" s="33"/>
      <c r="R403" s="33"/>
      <c r="S403" s="33"/>
      <c r="W403" s="39"/>
      <c r="X403" s="39"/>
      <c r="Z403" s="39"/>
      <c r="AA403" s="39"/>
    </row>
    <row r="404" spans="1:35" x14ac:dyDescent="0.2">
      <c r="A404" s="30"/>
      <c r="B404" s="4"/>
      <c r="D404" s="32"/>
      <c r="E404" s="32"/>
      <c r="F404" s="35"/>
      <c r="G404" s="31"/>
      <c r="H404" s="10"/>
      <c r="I404" s="32"/>
      <c r="J404" s="10"/>
      <c r="K404" s="10"/>
      <c r="L404" s="33"/>
      <c r="M404" s="33"/>
      <c r="N404" s="33"/>
      <c r="O404" s="33"/>
      <c r="P404" s="33"/>
      <c r="Q404" s="33"/>
      <c r="R404" s="33"/>
      <c r="S404" s="33"/>
      <c r="Z404" s="39"/>
      <c r="AA404" s="39"/>
    </row>
    <row r="405" spans="1:35" x14ac:dyDescent="0.2">
      <c r="A405" s="30"/>
      <c r="B405" s="4"/>
      <c r="D405" s="32"/>
      <c r="E405" s="32"/>
      <c r="F405" s="35"/>
      <c r="G405" s="31"/>
      <c r="H405" s="10"/>
      <c r="I405" s="32"/>
      <c r="J405" s="10"/>
      <c r="K405" s="10"/>
      <c r="L405" s="33"/>
      <c r="M405" s="33"/>
      <c r="N405" s="33"/>
      <c r="O405" s="33"/>
      <c r="P405" s="33"/>
      <c r="Q405" s="33"/>
      <c r="R405" s="33"/>
      <c r="S405" s="33"/>
      <c r="Z405" s="39"/>
      <c r="AA405" s="39"/>
    </row>
    <row r="406" spans="1:35" x14ac:dyDescent="0.2">
      <c r="A406" s="30"/>
      <c r="B406" s="4"/>
      <c r="D406" s="32"/>
      <c r="E406" s="32"/>
      <c r="F406" s="35"/>
      <c r="G406" s="31"/>
      <c r="H406" s="10"/>
      <c r="I406" s="32"/>
      <c r="J406" s="10"/>
      <c r="K406" s="10"/>
      <c r="L406" s="33"/>
      <c r="M406" s="33"/>
      <c r="N406" s="33"/>
      <c r="O406" s="33"/>
      <c r="P406" s="33"/>
      <c r="Q406" s="33"/>
      <c r="R406" s="33"/>
      <c r="S406" s="33"/>
      <c r="Z406" s="39"/>
      <c r="AA406" s="39"/>
    </row>
    <row r="407" spans="1:35" x14ac:dyDescent="0.2">
      <c r="A407" s="30"/>
      <c r="B407" s="4"/>
      <c r="D407" s="32"/>
      <c r="E407" s="32"/>
      <c r="F407" s="35"/>
      <c r="G407" s="31"/>
      <c r="H407" s="10"/>
      <c r="I407" s="32"/>
      <c r="J407" s="10"/>
      <c r="K407" s="10"/>
      <c r="L407" s="33"/>
      <c r="M407" s="33"/>
      <c r="N407" s="33"/>
      <c r="O407" s="33"/>
      <c r="P407" s="33"/>
      <c r="Q407" s="33"/>
      <c r="R407" s="33"/>
      <c r="S407" s="33"/>
      <c r="W407" s="39"/>
      <c r="X407" s="39"/>
      <c r="Z407" s="39"/>
      <c r="AA407" s="39"/>
    </row>
    <row r="408" spans="1:35" x14ac:dyDescent="0.2">
      <c r="A408" s="30"/>
      <c r="B408" s="4"/>
      <c r="D408" s="32"/>
      <c r="E408" s="32"/>
      <c r="F408" s="35"/>
      <c r="G408" s="31"/>
      <c r="H408" s="10"/>
      <c r="I408" s="32"/>
      <c r="J408" s="10"/>
      <c r="K408" s="10"/>
      <c r="L408" s="33"/>
      <c r="M408" s="33"/>
      <c r="N408" s="33"/>
      <c r="O408" s="33"/>
      <c r="P408" s="33"/>
      <c r="Q408" s="33"/>
      <c r="R408" s="33"/>
      <c r="S408" s="33"/>
      <c r="Z408" s="39"/>
      <c r="AA408" s="39"/>
    </row>
    <row r="409" spans="1:35" s="26" customFormat="1" ht="13.5" thickBot="1" x14ac:dyDescent="0.25">
      <c r="A409" s="30"/>
      <c r="B409" s="4"/>
      <c r="C409" s="4"/>
      <c r="D409" s="32"/>
      <c r="E409" s="32"/>
      <c r="F409" s="35"/>
      <c r="G409" s="31"/>
      <c r="H409" s="10"/>
      <c r="I409" s="32"/>
      <c r="J409" s="10"/>
      <c r="K409" s="10"/>
      <c r="L409" s="33"/>
      <c r="M409" s="33"/>
      <c r="N409" s="33"/>
      <c r="O409" s="33"/>
      <c r="P409" s="33"/>
      <c r="Q409" s="33"/>
      <c r="R409" s="33"/>
      <c r="S409" s="33"/>
      <c r="T409"/>
      <c r="U409" s="39"/>
      <c r="V409" s="39"/>
      <c r="W409" s="40"/>
      <c r="X409"/>
      <c r="Y409"/>
      <c r="Z409" s="39"/>
      <c r="AA409" s="39"/>
      <c r="AB409"/>
      <c r="AC409"/>
      <c r="AD409"/>
      <c r="AE409"/>
      <c r="AF409"/>
      <c r="AG409"/>
      <c r="AH409"/>
      <c r="AI409"/>
    </row>
    <row r="410" spans="1:35" x14ac:dyDescent="0.2">
      <c r="A410" s="30"/>
      <c r="B410" s="4"/>
      <c r="D410" s="32"/>
      <c r="E410" s="32"/>
      <c r="F410" s="35"/>
      <c r="G410" s="31"/>
      <c r="H410" s="10"/>
      <c r="I410" s="32"/>
      <c r="J410" s="10"/>
      <c r="K410" s="10"/>
      <c r="L410" s="33"/>
      <c r="M410" s="33"/>
      <c r="N410" s="33"/>
      <c r="O410" s="33"/>
      <c r="P410" s="33"/>
      <c r="Q410" s="33"/>
      <c r="R410" s="33"/>
      <c r="S410" s="33"/>
      <c r="Z410" s="39"/>
      <c r="AA410" s="39"/>
    </row>
    <row r="411" spans="1:35" x14ac:dyDescent="0.2">
      <c r="A411" s="30"/>
      <c r="B411" s="4"/>
      <c r="D411" s="32"/>
      <c r="E411" s="32"/>
      <c r="F411" s="35"/>
      <c r="G411" s="31"/>
      <c r="H411" s="10"/>
      <c r="I411" s="32"/>
      <c r="J411" s="10"/>
      <c r="K411" s="10"/>
      <c r="L411" s="33"/>
      <c r="M411" s="33"/>
      <c r="N411" s="33"/>
      <c r="O411" s="33"/>
      <c r="P411" s="33"/>
      <c r="Q411" s="33"/>
      <c r="R411" s="33"/>
      <c r="S411" s="33"/>
      <c r="T411" s="44"/>
      <c r="Z411" s="39"/>
      <c r="AA411" s="39"/>
    </row>
    <row r="412" spans="1:35" x14ac:dyDescent="0.2">
      <c r="A412" s="30"/>
      <c r="B412" s="4"/>
      <c r="D412" s="32"/>
      <c r="E412" s="32"/>
      <c r="F412" s="35"/>
      <c r="G412" s="31"/>
      <c r="H412" s="10"/>
      <c r="I412" s="32"/>
      <c r="J412" s="10"/>
      <c r="K412" s="10"/>
      <c r="L412" s="33"/>
      <c r="M412" s="33"/>
      <c r="N412" s="33"/>
      <c r="O412" s="33"/>
      <c r="P412" s="33"/>
      <c r="Q412" s="33"/>
      <c r="R412" s="33"/>
      <c r="S412" s="33"/>
      <c r="Z412" s="39"/>
      <c r="AA412" s="39"/>
    </row>
    <row r="413" spans="1:35" x14ac:dyDescent="0.2">
      <c r="A413" s="30"/>
      <c r="B413" s="4"/>
      <c r="D413" s="32"/>
      <c r="E413" s="32"/>
      <c r="F413" s="35"/>
      <c r="G413" s="31"/>
      <c r="H413" s="10"/>
      <c r="I413" s="32"/>
      <c r="J413" s="10"/>
      <c r="K413" s="10"/>
      <c r="L413" s="33"/>
      <c r="M413" s="33"/>
      <c r="N413" s="33"/>
      <c r="O413" s="33"/>
      <c r="P413" s="33"/>
      <c r="Q413" s="33"/>
      <c r="R413" s="33"/>
      <c r="S413" s="33"/>
      <c r="Z413" s="39"/>
      <c r="AA413" s="39"/>
    </row>
    <row r="414" spans="1:35" x14ac:dyDescent="0.2">
      <c r="A414" s="30"/>
      <c r="B414" s="4"/>
      <c r="D414" s="32"/>
      <c r="E414" s="32"/>
      <c r="F414" s="35"/>
      <c r="G414" s="31"/>
      <c r="H414" s="10"/>
      <c r="I414" s="32"/>
      <c r="J414" s="10"/>
      <c r="K414" s="10"/>
      <c r="L414" s="33"/>
      <c r="M414" s="33"/>
      <c r="N414" s="33"/>
      <c r="O414" s="33"/>
      <c r="P414" s="33"/>
      <c r="Q414" s="33"/>
      <c r="R414" s="33"/>
      <c r="S414" s="33"/>
      <c r="Z414" s="39"/>
      <c r="AA414" s="39"/>
    </row>
    <row r="415" spans="1:35" x14ac:dyDescent="0.2">
      <c r="A415" s="30"/>
      <c r="B415" s="4"/>
      <c r="D415" s="32"/>
      <c r="E415" s="32"/>
      <c r="F415" s="35"/>
      <c r="G415" s="31"/>
      <c r="H415" s="10"/>
      <c r="I415" s="32"/>
      <c r="J415" s="10"/>
      <c r="K415" s="10"/>
      <c r="L415" s="33"/>
      <c r="M415" s="33"/>
      <c r="N415" s="33"/>
      <c r="O415" s="33"/>
      <c r="P415" s="33"/>
      <c r="Q415" s="33"/>
      <c r="R415" s="33"/>
      <c r="S415" s="33"/>
      <c r="Z415" s="39"/>
      <c r="AA415" s="39"/>
    </row>
    <row r="416" spans="1:35" x14ac:dyDescent="0.2">
      <c r="A416" s="30"/>
      <c r="B416" s="4"/>
      <c r="D416" s="32"/>
      <c r="E416" s="32"/>
      <c r="F416" s="35"/>
      <c r="G416" s="31"/>
      <c r="H416" s="10"/>
      <c r="I416" s="32"/>
      <c r="J416" s="10"/>
      <c r="K416" s="10"/>
      <c r="L416" s="33"/>
      <c r="M416" s="33"/>
      <c r="N416" s="33"/>
      <c r="O416" s="33"/>
      <c r="P416" s="33"/>
      <c r="Q416" s="33"/>
      <c r="R416" s="33"/>
      <c r="S416" s="33"/>
      <c r="Z416" s="39"/>
      <c r="AA416" s="39"/>
    </row>
    <row r="417" spans="1:30" x14ac:dyDescent="0.2">
      <c r="A417" s="30"/>
      <c r="B417" s="4"/>
      <c r="D417" s="32"/>
      <c r="E417" s="32"/>
      <c r="F417" s="35"/>
      <c r="G417" s="31"/>
      <c r="H417" s="10"/>
      <c r="I417" s="32"/>
      <c r="J417" s="10"/>
      <c r="K417" s="10"/>
      <c r="L417" s="33"/>
      <c r="M417" s="33"/>
      <c r="N417" s="33"/>
      <c r="O417" s="33"/>
      <c r="P417" s="33"/>
      <c r="Q417" s="33"/>
      <c r="R417" s="33"/>
      <c r="S417" s="33"/>
      <c r="Z417" s="39"/>
      <c r="AA417" s="39"/>
    </row>
    <row r="418" spans="1:30" x14ac:dyDescent="0.2">
      <c r="A418" s="30"/>
      <c r="B418" s="4"/>
      <c r="D418" s="32"/>
      <c r="E418" s="32"/>
      <c r="F418" s="35"/>
      <c r="G418" s="31"/>
      <c r="H418" s="10"/>
      <c r="I418" s="32"/>
      <c r="J418" s="10"/>
      <c r="K418" s="10"/>
      <c r="L418" s="33"/>
      <c r="M418" s="33"/>
      <c r="N418" s="33"/>
      <c r="O418" s="33"/>
      <c r="P418" s="33"/>
      <c r="Q418" s="33"/>
      <c r="R418" s="33"/>
      <c r="S418" s="33"/>
      <c r="Z418" s="39"/>
      <c r="AA418" s="39"/>
    </row>
    <row r="419" spans="1:30" x14ac:dyDescent="0.2">
      <c r="A419" s="30"/>
      <c r="B419" s="4"/>
      <c r="D419" s="32"/>
      <c r="E419" s="32"/>
      <c r="F419" s="35"/>
      <c r="G419" s="31"/>
      <c r="H419" s="10"/>
      <c r="I419" s="32"/>
      <c r="J419" s="10"/>
      <c r="K419" s="10"/>
      <c r="L419" s="33"/>
      <c r="M419" s="33"/>
      <c r="N419" s="33"/>
      <c r="O419" s="33"/>
      <c r="P419" s="33"/>
      <c r="Q419" s="33"/>
      <c r="R419" s="33"/>
      <c r="S419" s="33"/>
      <c r="Z419" s="39"/>
      <c r="AA419" s="39"/>
    </row>
    <row r="420" spans="1:30" x14ac:dyDescent="0.2">
      <c r="A420" s="30"/>
      <c r="B420" s="4"/>
      <c r="D420" s="32"/>
      <c r="E420" s="32"/>
      <c r="F420" s="35"/>
      <c r="G420" s="31"/>
      <c r="H420" s="10"/>
      <c r="I420" s="32"/>
      <c r="J420" s="10"/>
      <c r="K420" s="10"/>
      <c r="L420" s="33"/>
      <c r="M420" s="33"/>
      <c r="N420" s="33"/>
      <c r="O420" s="33"/>
      <c r="P420" s="33"/>
      <c r="Q420" s="33"/>
      <c r="R420" s="33"/>
      <c r="S420" s="33"/>
      <c r="Z420" s="39"/>
      <c r="AA420" s="39"/>
    </row>
    <row r="421" spans="1:30" x14ac:dyDescent="0.2">
      <c r="A421" s="30"/>
      <c r="B421" s="4"/>
      <c r="D421" s="32"/>
      <c r="E421" s="32"/>
      <c r="F421" s="35"/>
      <c r="G421" s="31"/>
      <c r="H421" s="10"/>
      <c r="I421" s="32"/>
      <c r="J421" s="10"/>
      <c r="K421" s="10"/>
      <c r="L421" s="33"/>
      <c r="M421" s="33"/>
      <c r="N421" s="33"/>
      <c r="O421" s="33"/>
      <c r="P421" s="33"/>
      <c r="Q421" s="33"/>
      <c r="R421" s="33"/>
      <c r="S421" s="33"/>
      <c r="Z421" s="39"/>
      <c r="AA421" s="39"/>
    </row>
    <row r="422" spans="1:30" x14ac:dyDescent="0.2">
      <c r="A422" s="30"/>
      <c r="B422" s="4"/>
      <c r="D422" s="32"/>
      <c r="E422" s="32"/>
      <c r="F422" s="35"/>
      <c r="G422" s="31"/>
      <c r="H422" s="10"/>
      <c r="I422" s="32"/>
      <c r="J422" s="10"/>
      <c r="K422" s="10"/>
      <c r="L422" s="33"/>
      <c r="M422" s="33"/>
      <c r="N422" s="33"/>
      <c r="O422" s="33"/>
      <c r="P422" s="33"/>
      <c r="Q422" s="33"/>
      <c r="R422" s="33"/>
      <c r="S422" s="33"/>
      <c r="Z422" s="39"/>
      <c r="AA422" s="39"/>
    </row>
    <row r="423" spans="1:30" x14ac:dyDescent="0.2">
      <c r="A423" s="30"/>
      <c r="B423" s="4"/>
      <c r="D423" s="32"/>
      <c r="E423" s="32"/>
      <c r="F423" s="35"/>
      <c r="G423" s="31"/>
      <c r="H423" s="10"/>
      <c r="I423" s="32"/>
      <c r="J423" s="10"/>
      <c r="K423" s="10"/>
      <c r="L423" s="33"/>
      <c r="M423" s="33"/>
      <c r="N423" s="33"/>
      <c r="O423" s="33"/>
      <c r="P423" s="33"/>
      <c r="Q423" s="33"/>
      <c r="R423" s="33"/>
      <c r="S423" s="33"/>
      <c r="Z423" s="39"/>
      <c r="AA423" s="39"/>
    </row>
    <row r="424" spans="1:30" x14ac:dyDescent="0.2">
      <c r="A424" s="30"/>
      <c r="B424" s="4"/>
      <c r="D424" s="32"/>
      <c r="E424" s="32"/>
      <c r="F424" s="35"/>
      <c r="G424" s="31"/>
      <c r="H424" s="10"/>
      <c r="I424" s="32"/>
      <c r="J424" s="10"/>
      <c r="K424" s="10"/>
      <c r="L424" s="33"/>
      <c r="M424" s="33"/>
      <c r="N424" s="33"/>
      <c r="O424" s="33"/>
      <c r="P424" s="33"/>
      <c r="Q424" s="33"/>
      <c r="R424" s="33"/>
      <c r="S424" s="33"/>
      <c r="Z424" s="39"/>
      <c r="AA424" s="39"/>
      <c r="AB424" s="39"/>
    </row>
    <row r="425" spans="1:30" x14ac:dyDescent="0.2">
      <c r="A425" s="30"/>
      <c r="B425" s="4"/>
      <c r="D425" s="32"/>
      <c r="E425" s="32"/>
      <c r="F425" s="35"/>
      <c r="G425" s="31"/>
      <c r="H425" s="10"/>
      <c r="I425" s="32"/>
      <c r="J425" s="10"/>
      <c r="K425" s="10"/>
      <c r="L425" s="33"/>
      <c r="M425" s="33"/>
      <c r="N425" s="33"/>
      <c r="O425" s="33"/>
      <c r="P425" s="33"/>
      <c r="Q425" s="33"/>
      <c r="R425" s="33"/>
      <c r="S425" s="33"/>
      <c r="Z425" s="39"/>
      <c r="AA425" s="39"/>
    </row>
    <row r="426" spans="1:30" x14ac:dyDescent="0.2">
      <c r="A426" s="30"/>
      <c r="B426" s="4"/>
      <c r="D426" s="32"/>
      <c r="E426" s="32"/>
      <c r="F426" s="35"/>
      <c r="G426" s="31"/>
      <c r="H426" s="10"/>
      <c r="I426" s="32"/>
      <c r="J426" s="10"/>
      <c r="K426" s="10"/>
      <c r="L426" s="33"/>
      <c r="M426" s="33"/>
      <c r="N426" s="33"/>
      <c r="O426" s="33"/>
      <c r="P426" s="33"/>
      <c r="Q426" s="33"/>
      <c r="R426" s="33"/>
      <c r="S426" s="33"/>
      <c r="Z426" s="39"/>
      <c r="AA426" s="39"/>
    </row>
    <row r="427" spans="1:30" x14ac:dyDescent="0.2">
      <c r="A427" s="30"/>
      <c r="B427" s="4"/>
      <c r="D427" s="32"/>
      <c r="E427" s="32"/>
      <c r="F427" s="35"/>
      <c r="G427" s="31"/>
      <c r="H427" s="10"/>
      <c r="I427" s="32"/>
      <c r="J427" s="10"/>
      <c r="K427" s="10"/>
      <c r="L427" s="33"/>
      <c r="M427" s="33"/>
      <c r="N427" s="33"/>
      <c r="O427" s="33"/>
      <c r="P427" s="33"/>
      <c r="Q427" s="33"/>
      <c r="R427" s="33"/>
      <c r="S427" s="33"/>
      <c r="Z427" s="39"/>
      <c r="AA427" s="39"/>
    </row>
    <row r="428" spans="1:30" s="10" customFormat="1" x14ac:dyDescent="0.2">
      <c r="A428" s="30"/>
      <c r="B428" s="4"/>
      <c r="C428" s="4"/>
      <c r="D428" s="32"/>
      <c r="E428" s="32"/>
      <c r="F428" s="35"/>
      <c r="G428" s="31"/>
      <c r="I428" s="32"/>
      <c r="L428" s="33"/>
      <c r="M428" s="33"/>
      <c r="N428" s="33"/>
      <c r="O428" s="33"/>
      <c r="P428" s="33"/>
      <c r="Q428" s="33"/>
      <c r="R428" s="33"/>
      <c r="S428" s="33"/>
      <c r="T428"/>
      <c r="U428" s="39"/>
      <c r="V428" s="39"/>
      <c r="W428" s="40"/>
      <c r="X428"/>
      <c r="Y428"/>
      <c r="Z428" s="39"/>
      <c r="AA428" s="39"/>
      <c r="AB428"/>
      <c r="AC428"/>
      <c r="AD428"/>
    </row>
    <row r="429" spans="1:30" s="10" customFormat="1" x14ac:dyDescent="0.2">
      <c r="A429" s="30"/>
      <c r="B429" s="4"/>
      <c r="C429" s="4"/>
      <c r="D429" s="32"/>
      <c r="E429" s="32"/>
      <c r="F429" s="35"/>
      <c r="G429" s="31"/>
      <c r="I429" s="32"/>
      <c r="L429" s="33"/>
      <c r="M429" s="33"/>
      <c r="N429" s="33"/>
      <c r="O429" s="33"/>
      <c r="P429" s="33"/>
      <c r="Q429" s="33"/>
      <c r="R429" s="33"/>
      <c r="S429" s="33"/>
      <c r="T429"/>
      <c r="U429" s="39"/>
      <c r="V429" s="39"/>
      <c r="W429" s="40"/>
      <c r="X429"/>
      <c r="Y429"/>
      <c r="Z429" s="39"/>
      <c r="AA429" s="39"/>
      <c r="AB429"/>
      <c r="AC429"/>
      <c r="AD429"/>
    </row>
    <row r="430" spans="1:30" s="10" customFormat="1" x14ac:dyDescent="0.2">
      <c r="A430" s="30"/>
      <c r="B430" s="4"/>
      <c r="C430" s="4"/>
      <c r="D430" s="32"/>
      <c r="E430" s="32"/>
      <c r="F430" s="35"/>
      <c r="G430" s="31"/>
      <c r="I430" s="32"/>
      <c r="L430" s="33"/>
      <c r="M430" s="33"/>
      <c r="N430" s="33"/>
      <c r="O430" s="33"/>
      <c r="P430" s="33"/>
      <c r="Q430" s="33"/>
      <c r="R430" s="33"/>
      <c r="S430" s="33"/>
      <c r="T430"/>
      <c r="U430" s="39"/>
      <c r="V430" s="39"/>
      <c r="W430" s="40"/>
      <c r="X430"/>
      <c r="Y430"/>
      <c r="Z430" s="39"/>
      <c r="AA430" s="39"/>
      <c r="AB430"/>
      <c r="AC430"/>
      <c r="AD430"/>
    </row>
    <row r="431" spans="1:30" s="10" customFormat="1" x14ac:dyDescent="0.2">
      <c r="A431" s="30"/>
      <c r="B431" s="4"/>
      <c r="C431" s="4"/>
      <c r="D431" s="32"/>
      <c r="E431" s="32"/>
      <c r="F431" s="35"/>
      <c r="G431" s="31"/>
      <c r="I431" s="32"/>
      <c r="L431" s="33"/>
      <c r="M431" s="33"/>
      <c r="N431" s="33"/>
      <c r="O431" s="33"/>
      <c r="P431" s="33"/>
      <c r="Q431" s="33"/>
      <c r="R431" s="33"/>
      <c r="S431" s="33"/>
      <c r="T431"/>
      <c r="U431" s="39"/>
      <c r="V431" s="39"/>
      <c r="W431" s="40"/>
      <c r="X431"/>
      <c r="Y431"/>
      <c r="Z431" s="39"/>
      <c r="AA431" s="39"/>
      <c r="AB431"/>
      <c r="AC431"/>
      <c r="AD431"/>
    </row>
    <row r="432" spans="1:30" s="10" customFormat="1" x14ac:dyDescent="0.2">
      <c r="A432" s="30"/>
      <c r="B432" s="4"/>
      <c r="C432" s="4"/>
      <c r="D432" s="32"/>
      <c r="E432" s="32"/>
      <c r="F432" s="35"/>
      <c r="G432" s="31"/>
      <c r="I432" s="32"/>
      <c r="L432" s="33"/>
      <c r="M432" s="33"/>
      <c r="N432" s="33"/>
      <c r="O432" s="33"/>
      <c r="P432" s="33"/>
      <c r="Q432" s="33"/>
      <c r="R432" s="33"/>
      <c r="S432" s="33"/>
      <c r="T432"/>
      <c r="U432" s="39"/>
      <c r="V432" s="39"/>
      <c r="W432" s="40"/>
      <c r="X432"/>
      <c r="Y432"/>
      <c r="Z432" s="39"/>
      <c r="AA432" s="39"/>
      <c r="AB432"/>
      <c r="AC432"/>
      <c r="AD432"/>
    </row>
    <row r="433" spans="1:30" s="10" customFormat="1" x14ac:dyDescent="0.2">
      <c r="A433" s="30"/>
      <c r="B433" s="4"/>
      <c r="C433" s="4"/>
      <c r="D433" s="32"/>
      <c r="E433" s="32"/>
      <c r="F433" s="35"/>
      <c r="G433" s="31"/>
      <c r="I433" s="32"/>
      <c r="L433" s="33"/>
      <c r="M433" s="33"/>
      <c r="N433" s="33"/>
      <c r="O433" s="33"/>
      <c r="P433" s="33"/>
      <c r="Q433" s="33"/>
      <c r="R433" s="33"/>
      <c r="S433" s="33"/>
      <c r="T433"/>
      <c r="U433" s="39"/>
      <c r="V433" s="39"/>
      <c r="W433" s="40"/>
      <c r="X433"/>
      <c r="Y433"/>
      <c r="Z433" s="39"/>
      <c r="AA433" s="39"/>
      <c r="AB433"/>
      <c r="AC433"/>
      <c r="AD433"/>
    </row>
    <row r="434" spans="1:30" s="10" customFormat="1" x14ac:dyDescent="0.2">
      <c r="A434" s="30"/>
      <c r="B434" s="4"/>
      <c r="C434" s="4"/>
      <c r="D434" s="32"/>
      <c r="E434" s="32"/>
      <c r="F434" s="35"/>
      <c r="G434" s="31"/>
      <c r="I434" s="32"/>
      <c r="L434" s="33"/>
      <c r="M434" s="33"/>
      <c r="N434" s="33"/>
      <c r="O434" s="33"/>
      <c r="P434" s="33"/>
      <c r="Q434" s="33"/>
      <c r="R434" s="33"/>
      <c r="S434" s="33"/>
      <c r="T434"/>
      <c r="U434" s="39"/>
      <c r="V434" s="39"/>
      <c r="W434" s="40"/>
      <c r="X434"/>
      <c r="Y434"/>
      <c r="Z434" s="39"/>
      <c r="AA434" s="39"/>
      <c r="AB434"/>
      <c r="AC434"/>
      <c r="AD434"/>
    </row>
    <row r="435" spans="1:30" s="10" customFormat="1" x14ac:dyDescent="0.2">
      <c r="A435" s="30"/>
      <c r="B435" s="4"/>
      <c r="C435" s="4"/>
      <c r="D435" s="32"/>
      <c r="E435" s="32"/>
      <c r="F435" s="35"/>
      <c r="G435" s="31"/>
      <c r="I435" s="32"/>
      <c r="L435" s="33"/>
      <c r="M435" s="33"/>
      <c r="N435" s="33"/>
      <c r="O435" s="33"/>
      <c r="P435" s="33"/>
      <c r="Q435" s="33"/>
      <c r="R435" s="33"/>
      <c r="S435" s="33"/>
      <c r="T435"/>
      <c r="U435" s="39"/>
      <c r="V435" s="39"/>
      <c r="W435" s="40"/>
      <c r="X435"/>
      <c r="Y435"/>
      <c r="Z435" s="39"/>
      <c r="AA435" s="39"/>
      <c r="AB435"/>
      <c r="AC435"/>
      <c r="AD435"/>
    </row>
    <row r="436" spans="1:30" s="10" customFormat="1" x14ac:dyDescent="0.2">
      <c r="A436" s="30"/>
      <c r="B436" s="4"/>
      <c r="C436" s="4"/>
      <c r="D436" s="32"/>
      <c r="E436" s="32"/>
      <c r="F436" s="35"/>
      <c r="G436" s="31"/>
      <c r="I436" s="32"/>
      <c r="L436" s="33"/>
      <c r="M436" s="33"/>
      <c r="N436" s="33"/>
      <c r="O436" s="33"/>
      <c r="P436" s="33"/>
      <c r="Q436" s="33"/>
      <c r="R436" s="33"/>
      <c r="S436" s="33"/>
      <c r="T436"/>
      <c r="U436" s="39"/>
      <c r="V436" s="39"/>
      <c r="W436" s="40"/>
      <c r="X436"/>
      <c r="Y436"/>
      <c r="Z436" s="39"/>
      <c r="AA436" s="39"/>
      <c r="AB436"/>
      <c r="AC436"/>
      <c r="AD436"/>
    </row>
    <row r="437" spans="1:30" s="10" customFormat="1" x14ac:dyDescent="0.2">
      <c r="A437" s="30"/>
      <c r="B437" s="4"/>
      <c r="C437" s="4"/>
      <c r="D437" s="32"/>
      <c r="E437" s="32"/>
      <c r="F437" s="35"/>
      <c r="G437" s="31"/>
      <c r="I437" s="32"/>
      <c r="L437" s="33"/>
      <c r="M437" s="33"/>
      <c r="N437" s="33"/>
      <c r="O437" s="33"/>
      <c r="P437" s="33"/>
      <c r="Q437" s="33"/>
      <c r="R437" s="33"/>
      <c r="S437" s="33"/>
      <c r="T437"/>
      <c r="U437" s="39"/>
      <c r="V437" s="39"/>
      <c r="W437" s="40"/>
      <c r="X437"/>
      <c r="Y437"/>
      <c r="Z437" s="39"/>
      <c r="AA437" s="39"/>
      <c r="AB437"/>
      <c r="AC437"/>
      <c r="AD437"/>
    </row>
    <row r="438" spans="1:30" s="10" customFormat="1" x14ac:dyDescent="0.2">
      <c r="A438" s="30"/>
      <c r="B438" s="4"/>
      <c r="C438" s="4"/>
      <c r="D438" s="32"/>
      <c r="E438" s="32"/>
      <c r="F438" s="35"/>
      <c r="G438" s="31"/>
      <c r="I438" s="32"/>
      <c r="L438" s="33"/>
      <c r="M438" s="33"/>
      <c r="N438" s="33"/>
      <c r="O438" s="33"/>
      <c r="P438" s="33"/>
      <c r="Q438" s="33"/>
      <c r="R438" s="33"/>
      <c r="S438" s="33"/>
      <c r="T438"/>
      <c r="U438" s="39"/>
      <c r="V438" s="39"/>
      <c r="W438" s="40"/>
      <c r="X438"/>
      <c r="Y438"/>
      <c r="Z438" s="39"/>
      <c r="AA438" s="39"/>
      <c r="AB438"/>
      <c r="AC438"/>
      <c r="AD438"/>
    </row>
    <row r="439" spans="1:30" s="10" customFormat="1" x14ac:dyDescent="0.2">
      <c r="A439" s="30"/>
      <c r="B439" s="4"/>
      <c r="C439" s="4"/>
      <c r="D439" s="32"/>
      <c r="E439" s="32"/>
      <c r="F439" s="35"/>
      <c r="G439" s="31"/>
      <c r="I439" s="32"/>
      <c r="L439" s="33"/>
      <c r="M439" s="33"/>
      <c r="N439" s="33"/>
      <c r="O439" s="33"/>
      <c r="P439" s="33"/>
      <c r="Q439" s="33"/>
      <c r="R439" s="33"/>
      <c r="S439" s="33"/>
      <c r="T439"/>
      <c r="U439" s="39"/>
      <c r="V439" s="39"/>
      <c r="W439" s="40"/>
      <c r="X439"/>
      <c r="Y439"/>
      <c r="Z439" s="39"/>
      <c r="AA439" s="39"/>
      <c r="AB439"/>
      <c r="AC439"/>
      <c r="AD439"/>
    </row>
    <row r="440" spans="1:30" s="10" customFormat="1" x14ac:dyDescent="0.2">
      <c r="A440" s="30"/>
      <c r="B440" s="4"/>
      <c r="C440" s="4"/>
      <c r="D440" s="32"/>
      <c r="E440" s="32"/>
      <c r="F440" s="35"/>
      <c r="G440" s="31"/>
      <c r="I440" s="32"/>
      <c r="L440" s="33"/>
      <c r="M440" s="33"/>
      <c r="N440" s="33"/>
      <c r="O440" s="33"/>
      <c r="P440" s="33"/>
      <c r="Q440" s="33"/>
      <c r="R440" s="33"/>
      <c r="S440" s="33"/>
      <c r="T440"/>
      <c r="U440" s="39"/>
      <c r="V440" s="39"/>
      <c r="W440" s="40"/>
      <c r="X440"/>
      <c r="Y440"/>
      <c r="Z440" s="39"/>
      <c r="AA440" s="39"/>
      <c r="AB440"/>
      <c r="AC440"/>
      <c r="AD440"/>
    </row>
    <row r="441" spans="1:30" s="10" customFormat="1" x14ac:dyDescent="0.2">
      <c r="A441" s="30"/>
      <c r="B441" s="4"/>
      <c r="C441" s="4"/>
      <c r="D441" s="32"/>
      <c r="E441" s="32"/>
      <c r="F441" s="35"/>
      <c r="G441" s="31"/>
      <c r="I441" s="32"/>
      <c r="L441" s="33"/>
      <c r="M441" s="33"/>
      <c r="N441" s="33"/>
      <c r="O441" s="33"/>
      <c r="P441" s="33"/>
      <c r="Q441" s="33"/>
      <c r="R441" s="33"/>
      <c r="S441" s="33"/>
      <c r="T441"/>
      <c r="U441" s="39"/>
      <c r="V441" s="39"/>
      <c r="W441" s="40"/>
      <c r="X441"/>
      <c r="Y441"/>
      <c r="Z441" s="39"/>
      <c r="AA441" s="39"/>
      <c r="AB441"/>
      <c r="AC441"/>
      <c r="AD441"/>
    </row>
    <row r="442" spans="1:30" s="10" customFormat="1" x14ac:dyDescent="0.2">
      <c r="A442" s="30"/>
      <c r="B442" s="4"/>
      <c r="C442" s="4"/>
      <c r="D442" s="32"/>
      <c r="E442" s="32"/>
      <c r="F442" s="35"/>
      <c r="G442" s="31"/>
      <c r="I442" s="32"/>
      <c r="L442" s="33"/>
      <c r="M442" s="33"/>
      <c r="N442" s="33"/>
      <c r="O442" s="33"/>
      <c r="P442" s="33"/>
      <c r="Q442" s="33"/>
      <c r="R442" s="33"/>
      <c r="S442" s="33"/>
      <c r="T442"/>
      <c r="U442" s="39"/>
      <c r="V442" s="39"/>
      <c r="W442" s="40"/>
      <c r="X442"/>
      <c r="Y442"/>
      <c r="Z442" s="39"/>
      <c r="AA442" s="39"/>
      <c r="AB442"/>
      <c r="AC442"/>
      <c r="AD442"/>
    </row>
    <row r="443" spans="1:30" s="10" customFormat="1" x14ac:dyDescent="0.2">
      <c r="A443" s="30"/>
      <c r="B443" s="4"/>
      <c r="C443" s="4"/>
      <c r="D443" s="32"/>
      <c r="E443" s="32"/>
      <c r="F443" s="35"/>
      <c r="G443" s="31"/>
      <c r="I443" s="32"/>
      <c r="L443" s="33"/>
      <c r="M443" s="33"/>
      <c r="N443" s="33"/>
      <c r="O443" s="33"/>
      <c r="P443" s="33"/>
      <c r="Q443" s="33"/>
      <c r="R443" s="33"/>
      <c r="S443" s="33"/>
      <c r="T443"/>
      <c r="U443" s="39"/>
      <c r="V443" s="39"/>
      <c r="W443" s="40"/>
      <c r="X443"/>
      <c r="Y443"/>
      <c r="Z443" s="39"/>
      <c r="AA443" s="39"/>
      <c r="AB443"/>
      <c r="AC443"/>
      <c r="AD443"/>
    </row>
    <row r="444" spans="1:30" s="10" customFormat="1" x14ac:dyDescent="0.2">
      <c r="A444" s="30"/>
      <c r="B444" s="4"/>
      <c r="C444" s="4"/>
      <c r="D444" s="32"/>
      <c r="E444" s="32"/>
      <c r="F444" s="35"/>
      <c r="G444" s="31"/>
      <c r="I444" s="32"/>
      <c r="L444" s="33"/>
      <c r="M444" s="33"/>
      <c r="N444" s="33"/>
      <c r="O444" s="33"/>
      <c r="P444" s="33"/>
      <c r="Q444" s="33"/>
      <c r="R444" s="33"/>
      <c r="S444" s="33"/>
      <c r="T444"/>
      <c r="U444" s="39"/>
      <c r="V444" s="39"/>
      <c r="W444" s="40"/>
      <c r="X444"/>
      <c r="Y444"/>
      <c r="Z444" s="39"/>
      <c r="AA444" s="39"/>
      <c r="AB444"/>
      <c r="AC444"/>
      <c r="AD444"/>
    </row>
    <row r="445" spans="1:30" s="10" customFormat="1" x14ac:dyDescent="0.2">
      <c r="A445" s="30"/>
      <c r="B445" s="4"/>
      <c r="C445" s="4"/>
      <c r="D445" s="32"/>
      <c r="E445" s="32"/>
      <c r="F445" s="35"/>
      <c r="G445" s="31"/>
      <c r="I445" s="32"/>
      <c r="L445" s="33"/>
      <c r="M445" s="33"/>
      <c r="N445" s="33"/>
      <c r="O445" s="33"/>
      <c r="P445" s="33"/>
      <c r="Q445" s="33"/>
      <c r="R445" s="33"/>
      <c r="S445" s="33"/>
      <c r="T445"/>
      <c r="U445" s="39"/>
      <c r="V445" s="39"/>
      <c r="W445" s="40"/>
      <c r="X445"/>
      <c r="Y445"/>
      <c r="Z445" s="39"/>
      <c r="AA445" s="39"/>
      <c r="AB445"/>
      <c r="AC445"/>
      <c r="AD445"/>
    </row>
    <row r="446" spans="1:30" s="10" customFormat="1" x14ac:dyDescent="0.2">
      <c r="A446" s="30"/>
      <c r="B446" s="4"/>
      <c r="C446" s="4"/>
      <c r="D446" s="32"/>
      <c r="E446" s="32"/>
      <c r="F446" s="35"/>
      <c r="G446" s="31"/>
      <c r="I446" s="32"/>
      <c r="L446" s="33"/>
      <c r="M446" s="33"/>
      <c r="N446" s="33"/>
      <c r="O446" s="33"/>
      <c r="P446" s="33"/>
      <c r="Q446" s="33"/>
      <c r="R446" s="33"/>
      <c r="S446" s="33"/>
      <c r="T446"/>
      <c r="U446" s="39"/>
      <c r="V446" s="39"/>
      <c r="W446" s="40"/>
      <c r="X446"/>
      <c r="Y446"/>
      <c r="Z446" s="39"/>
      <c r="AA446" s="39"/>
      <c r="AB446"/>
      <c r="AC446"/>
      <c r="AD446"/>
    </row>
    <row r="447" spans="1:30" s="10" customFormat="1" x14ac:dyDescent="0.2">
      <c r="A447" s="30"/>
      <c r="B447" s="4"/>
      <c r="C447" s="4"/>
      <c r="D447" s="32"/>
      <c r="E447" s="32"/>
      <c r="F447" s="35"/>
      <c r="G447" s="31"/>
      <c r="I447" s="32"/>
      <c r="L447" s="33"/>
      <c r="M447" s="33"/>
      <c r="N447" s="33"/>
      <c r="O447" s="33"/>
      <c r="P447" s="33"/>
      <c r="Q447" s="33"/>
      <c r="R447" s="33"/>
      <c r="S447" s="33"/>
      <c r="T447"/>
      <c r="U447" s="39"/>
      <c r="V447" s="39"/>
      <c r="W447" s="40"/>
      <c r="X447"/>
      <c r="Y447"/>
      <c r="Z447" s="39"/>
      <c r="AA447" s="39"/>
      <c r="AB447"/>
      <c r="AC447"/>
      <c r="AD447"/>
    </row>
    <row r="448" spans="1:30" s="10" customFormat="1" x14ac:dyDescent="0.2">
      <c r="A448" s="30"/>
      <c r="B448" s="4"/>
      <c r="C448" s="4"/>
      <c r="D448" s="32"/>
      <c r="E448" s="32"/>
      <c r="F448" s="35"/>
      <c r="G448" s="31"/>
      <c r="I448" s="32"/>
      <c r="L448" s="33"/>
      <c r="M448" s="33"/>
      <c r="N448" s="33"/>
      <c r="O448" s="33"/>
      <c r="P448" s="33"/>
      <c r="Q448" s="33"/>
      <c r="R448" s="33"/>
      <c r="S448" s="33"/>
      <c r="T448"/>
      <c r="U448" s="39"/>
      <c r="V448" s="39"/>
      <c r="W448" s="40"/>
      <c r="X448"/>
      <c r="Y448"/>
      <c r="Z448" s="39"/>
      <c r="AA448" s="39"/>
      <c r="AB448"/>
      <c r="AC448"/>
      <c r="AD448"/>
    </row>
    <row r="449" spans="1:30" s="10" customFormat="1" x14ac:dyDescent="0.2">
      <c r="A449" s="30"/>
      <c r="B449" s="4"/>
      <c r="C449" s="4"/>
      <c r="D449" s="32"/>
      <c r="E449" s="32"/>
      <c r="F449" s="35"/>
      <c r="G449" s="31"/>
      <c r="I449" s="32"/>
      <c r="L449" s="33"/>
      <c r="M449" s="33"/>
      <c r="N449" s="33"/>
      <c r="O449" s="33"/>
      <c r="P449" s="33"/>
      <c r="Q449" s="33"/>
      <c r="R449" s="33"/>
      <c r="S449" s="33"/>
      <c r="T449"/>
      <c r="U449" s="39"/>
      <c r="V449" s="39"/>
      <c r="W449" s="40"/>
      <c r="X449"/>
      <c r="Y449"/>
      <c r="Z449" s="39"/>
      <c r="AA449" s="39"/>
      <c r="AB449"/>
      <c r="AC449"/>
      <c r="AD449"/>
    </row>
    <row r="450" spans="1:30" s="10" customFormat="1" x14ac:dyDescent="0.2">
      <c r="A450" s="30"/>
      <c r="B450" s="4"/>
      <c r="C450" s="4"/>
      <c r="D450" s="32"/>
      <c r="E450" s="32"/>
      <c r="F450" s="35"/>
      <c r="G450" s="31"/>
      <c r="I450" s="32"/>
      <c r="L450" s="33"/>
      <c r="M450" s="33"/>
      <c r="N450" s="33"/>
      <c r="O450" s="33"/>
      <c r="P450" s="33"/>
      <c r="Q450" s="33"/>
      <c r="R450" s="33"/>
      <c r="S450" s="33"/>
      <c r="T450"/>
      <c r="U450" s="39"/>
      <c r="V450" s="39"/>
      <c r="W450" s="40"/>
      <c r="X450"/>
      <c r="Y450"/>
      <c r="Z450" s="39"/>
      <c r="AA450" s="39"/>
      <c r="AB450"/>
      <c r="AC450"/>
      <c r="AD450"/>
    </row>
    <row r="451" spans="1:30" s="10" customFormat="1" x14ac:dyDescent="0.2">
      <c r="A451" s="30"/>
      <c r="B451" s="4"/>
      <c r="C451" s="4"/>
      <c r="D451" s="32"/>
      <c r="E451" s="32"/>
      <c r="F451" s="35"/>
      <c r="G451" s="31"/>
      <c r="I451" s="32"/>
      <c r="L451" s="33"/>
      <c r="M451" s="33"/>
      <c r="N451" s="33"/>
      <c r="O451" s="33"/>
      <c r="P451" s="33"/>
      <c r="Q451" s="33"/>
      <c r="R451" s="33"/>
      <c r="S451" s="33"/>
      <c r="T451"/>
      <c r="U451" s="39"/>
      <c r="V451" s="39"/>
      <c r="W451" s="40"/>
      <c r="X451"/>
      <c r="Y451"/>
      <c r="Z451" s="39"/>
      <c r="AA451" s="39"/>
      <c r="AB451"/>
      <c r="AC451"/>
      <c r="AD451"/>
    </row>
    <row r="452" spans="1:30" s="10" customFormat="1" x14ac:dyDescent="0.2">
      <c r="A452" s="30"/>
      <c r="B452" s="4"/>
      <c r="C452" s="4"/>
      <c r="D452" s="32"/>
      <c r="E452" s="32"/>
      <c r="F452" s="35"/>
      <c r="G452" s="31"/>
      <c r="I452" s="32"/>
      <c r="L452" s="33"/>
      <c r="M452" s="33"/>
      <c r="N452" s="33"/>
      <c r="O452" s="33"/>
      <c r="P452" s="33"/>
      <c r="Q452" s="33"/>
      <c r="R452" s="33"/>
      <c r="S452" s="33"/>
      <c r="T452"/>
      <c r="U452" s="39"/>
      <c r="V452" s="39"/>
      <c r="W452" s="40"/>
      <c r="X452"/>
      <c r="Y452"/>
      <c r="Z452" s="39"/>
      <c r="AA452" s="39"/>
      <c r="AB452"/>
      <c r="AC452"/>
      <c r="AD452"/>
    </row>
    <row r="453" spans="1:30" s="10" customFormat="1" x14ac:dyDescent="0.2">
      <c r="A453" s="30"/>
      <c r="B453" s="4"/>
      <c r="C453" s="4"/>
      <c r="D453" s="32"/>
      <c r="E453" s="32"/>
      <c r="F453" s="35"/>
      <c r="G453" s="31"/>
      <c r="I453" s="32"/>
      <c r="L453" s="33"/>
      <c r="M453" s="33"/>
      <c r="N453" s="33"/>
      <c r="O453" s="33"/>
      <c r="P453" s="33"/>
      <c r="Q453" s="33"/>
      <c r="R453" s="33"/>
      <c r="S453" s="33"/>
      <c r="T453"/>
      <c r="U453" s="39"/>
      <c r="V453" s="39"/>
      <c r="W453" s="40"/>
      <c r="X453"/>
      <c r="Y453"/>
      <c r="Z453" s="39"/>
      <c r="AA453" s="39"/>
      <c r="AB453"/>
      <c r="AC453"/>
      <c r="AD453"/>
    </row>
    <row r="454" spans="1:30" s="10" customFormat="1" x14ac:dyDescent="0.2">
      <c r="A454" s="30"/>
      <c r="B454" s="4"/>
      <c r="C454" s="4"/>
      <c r="D454" s="32"/>
      <c r="E454" s="32"/>
      <c r="F454" s="35"/>
      <c r="G454" s="31"/>
      <c r="I454" s="32"/>
      <c r="L454" s="33"/>
      <c r="M454" s="33"/>
      <c r="N454" s="33"/>
      <c r="O454" s="33"/>
      <c r="P454" s="33"/>
      <c r="Q454" s="33"/>
      <c r="R454" s="33"/>
      <c r="S454" s="33"/>
      <c r="T454"/>
      <c r="U454" s="39"/>
      <c r="V454" s="39"/>
      <c r="W454" s="40"/>
      <c r="X454"/>
      <c r="Y454"/>
      <c r="Z454" s="39"/>
      <c r="AA454" s="39"/>
      <c r="AB454"/>
      <c r="AC454"/>
      <c r="AD454"/>
    </row>
    <row r="455" spans="1:30" s="10" customFormat="1" x14ac:dyDescent="0.2">
      <c r="A455" s="30"/>
      <c r="B455" s="4"/>
      <c r="C455" s="4"/>
      <c r="D455" s="32"/>
      <c r="E455" s="32"/>
      <c r="F455" s="35"/>
      <c r="G455" s="31"/>
      <c r="I455" s="32"/>
      <c r="L455" s="33"/>
      <c r="M455" s="33"/>
      <c r="N455" s="33"/>
      <c r="O455" s="33"/>
      <c r="P455" s="33"/>
      <c r="Q455" s="33"/>
      <c r="R455" s="33"/>
      <c r="S455" s="33"/>
      <c r="T455"/>
      <c r="U455" s="39"/>
      <c r="V455" s="39"/>
      <c r="W455" s="40"/>
      <c r="X455"/>
      <c r="Y455"/>
      <c r="Z455" s="39"/>
      <c r="AA455" s="39"/>
      <c r="AB455"/>
      <c r="AC455"/>
      <c r="AD455"/>
    </row>
    <row r="456" spans="1:30" s="10" customFormat="1" x14ac:dyDescent="0.2">
      <c r="A456" s="30"/>
      <c r="B456" s="4"/>
      <c r="C456" s="4"/>
      <c r="D456" s="32"/>
      <c r="E456" s="32"/>
      <c r="F456" s="35"/>
      <c r="G456" s="31"/>
      <c r="I456" s="32"/>
      <c r="L456" s="33"/>
      <c r="M456" s="33"/>
      <c r="N456" s="33"/>
      <c r="O456" s="33"/>
      <c r="P456" s="33"/>
      <c r="Q456" s="33"/>
      <c r="R456" s="33"/>
      <c r="S456" s="33"/>
      <c r="T456"/>
      <c r="U456" s="39"/>
      <c r="V456" s="39"/>
      <c r="W456" s="40"/>
      <c r="X456"/>
      <c r="Y456"/>
      <c r="Z456" s="39"/>
      <c r="AA456" s="39"/>
      <c r="AB456"/>
      <c r="AC456"/>
      <c r="AD456"/>
    </row>
    <row r="457" spans="1:30" s="10" customFormat="1" x14ac:dyDescent="0.2">
      <c r="A457" s="30"/>
      <c r="B457" s="4"/>
      <c r="C457" s="4"/>
      <c r="D457" s="32"/>
      <c r="E457" s="32"/>
      <c r="F457" s="35"/>
      <c r="G457" s="31"/>
      <c r="I457" s="32"/>
      <c r="L457" s="33"/>
      <c r="M457" s="33"/>
      <c r="N457" s="33"/>
      <c r="O457" s="33"/>
      <c r="P457" s="33"/>
      <c r="Q457" s="33"/>
      <c r="R457" s="33"/>
      <c r="S457" s="33"/>
      <c r="T457"/>
      <c r="U457" s="39"/>
      <c r="V457" s="39"/>
      <c r="W457" s="40"/>
      <c r="X457"/>
      <c r="Y457"/>
      <c r="Z457" s="39"/>
      <c r="AA457" s="39"/>
      <c r="AB457"/>
      <c r="AC457"/>
      <c r="AD457"/>
    </row>
    <row r="458" spans="1:30" s="10" customFormat="1" x14ac:dyDescent="0.2">
      <c r="A458" s="30"/>
      <c r="B458" s="4"/>
      <c r="C458" s="4"/>
      <c r="D458" s="32"/>
      <c r="E458" s="32"/>
      <c r="F458" s="35"/>
      <c r="G458" s="31"/>
      <c r="I458" s="32"/>
      <c r="L458" s="33"/>
      <c r="M458" s="33"/>
      <c r="N458" s="33"/>
      <c r="O458" s="33"/>
      <c r="P458" s="33"/>
      <c r="Q458" s="33"/>
      <c r="R458" s="33"/>
      <c r="S458" s="33"/>
      <c r="T458"/>
      <c r="U458" s="39"/>
      <c r="V458" s="39"/>
      <c r="W458" s="40"/>
      <c r="X458"/>
      <c r="Y458"/>
      <c r="Z458" s="39"/>
      <c r="AA458" s="39"/>
      <c r="AB458"/>
      <c r="AC458"/>
      <c r="AD458"/>
    </row>
    <row r="459" spans="1:30" s="10" customFormat="1" x14ac:dyDescent="0.2">
      <c r="A459" s="30"/>
      <c r="B459" s="4"/>
      <c r="C459" s="4"/>
      <c r="D459" s="32"/>
      <c r="E459" s="32"/>
      <c r="F459" s="35"/>
      <c r="G459" s="31"/>
      <c r="I459" s="32"/>
      <c r="L459" s="33"/>
      <c r="M459" s="33"/>
      <c r="N459" s="33"/>
      <c r="O459" s="33"/>
      <c r="P459" s="33"/>
      <c r="Q459" s="33"/>
      <c r="R459" s="33"/>
      <c r="S459" s="33"/>
      <c r="T459"/>
      <c r="U459" s="39"/>
      <c r="V459" s="39"/>
      <c r="W459" s="40"/>
      <c r="X459"/>
      <c r="Y459"/>
      <c r="Z459" s="39"/>
      <c r="AA459" s="39"/>
      <c r="AB459"/>
      <c r="AC459"/>
      <c r="AD459"/>
    </row>
    <row r="460" spans="1:30" s="10" customFormat="1" x14ac:dyDescent="0.2">
      <c r="A460" s="30"/>
      <c r="B460" s="4"/>
      <c r="C460" s="4"/>
      <c r="D460" s="32"/>
      <c r="E460" s="32"/>
      <c r="F460" s="35"/>
      <c r="G460" s="31"/>
      <c r="I460" s="32"/>
      <c r="L460" s="33"/>
      <c r="M460" s="33"/>
      <c r="N460" s="33"/>
      <c r="O460" s="33"/>
      <c r="P460" s="33"/>
      <c r="Q460" s="33"/>
      <c r="R460" s="33"/>
      <c r="S460" s="33"/>
      <c r="T460"/>
      <c r="U460" s="39"/>
      <c r="V460" s="39"/>
      <c r="W460" s="40"/>
      <c r="X460"/>
      <c r="Y460"/>
      <c r="Z460" s="39"/>
      <c r="AA460" s="39"/>
      <c r="AB460"/>
      <c r="AC460"/>
      <c r="AD460"/>
    </row>
    <row r="461" spans="1:30" s="10" customFormat="1" x14ac:dyDescent="0.2">
      <c r="A461" s="30"/>
      <c r="B461" s="4"/>
      <c r="C461" s="4"/>
      <c r="D461" s="32"/>
      <c r="E461" s="32"/>
      <c r="F461" s="35"/>
      <c r="G461" s="31"/>
      <c r="I461" s="32"/>
      <c r="L461" s="33"/>
      <c r="M461" s="33"/>
      <c r="N461" s="33"/>
      <c r="O461" s="33"/>
      <c r="P461" s="33"/>
      <c r="Q461" s="33"/>
      <c r="R461" s="33"/>
      <c r="S461" s="33"/>
      <c r="T461"/>
      <c r="U461" s="39"/>
      <c r="V461" s="39"/>
      <c r="W461" s="40"/>
      <c r="X461"/>
      <c r="Y461"/>
      <c r="Z461" s="39"/>
      <c r="AA461" s="39"/>
      <c r="AB461"/>
      <c r="AC461"/>
      <c r="AD461"/>
    </row>
    <row r="462" spans="1:30" s="10" customFormat="1" x14ac:dyDescent="0.2">
      <c r="A462" s="30"/>
      <c r="B462" s="4"/>
      <c r="C462" s="4"/>
      <c r="D462" s="32"/>
      <c r="E462" s="32"/>
      <c r="F462" s="35"/>
      <c r="G462" s="31"/>
      <c r="I462" s="32"/>
      <c r="L462" s="33"/>
      <c r="M462" s="33"/>
      <c r="N462" s="33"/>
      <c r="O462" s="33"/>
      <c r="P462" s="33"/>
      <c r="Q462" s="33"/>
      <c r="R462" s="33"/>
      <c r="S462" s="33"/>
      <c r="T462"/>
      <c r="U462" s="39"/>
      <c r="V462" s="39"/>
      <c r="W462" s="40"/>
      <c r="X462"/>
      <c r="Y462"/>
      <c r="Z462" s="39"/>
      <c r="AA462" s="39"/>
      <c r="AB462"/>
      <c r="AC462"/>
      <c r="AD462"/>
    </row>
    <row r="463" spans="1:30" s="10" customFormat="1" x14ac:dyDescent="0.2">
      <c r="A463" s="30"/>
      <c r="B463" s="4"/>
      <c r="C463" s="4"/>
      <c r="D463" s="32"/>
      <c r="E463" s="32"/>
      <c r="F463" s="35"/>
      <c r="G463" s="31"/>
      <c r="I463" s="32"/>
      <c r="L463" s="33"/>
      <c r="M463" s="33"/>
      <c r="N463" s="33"/>
      <c r="O463" s="33"/>
      <c r="P463" s="33"/>
      <c r="Q463" s="33"/>
      <c r="R463" s="33"/>
      <c r="S463" s="33"/>
      <c r="T463"/>
      <c r="U463" s="39"/>
      <c r="V463" s="39"/>
      <c r="W463" s="40"/>
      <c r="X463"/>
      <c r="Y463"/>
      <c r="Z463" s="39"/>
      <c r="AA463" s="39"/>
      <c r="AB463"/>
      <c r="AC463"/>
      <c r="AD463"/>
    </row>
    <row r="464" spans="1:30" s="10" customFormat="1" x14ac:dyDescent="0.2">
      <c r="A464" s="30"/>
      <c r="B464" s="4"/>
      <c r="C464" s="4"/>
      <c r="D464" s="32"/>
      <c r="E464" s="32"/>
      <c r="F464" s="35"/>
      <c r="G464" s="31"/>
      <c r="I464" s="32"/>
      <c r="L464" s="33"/>
      <c r="M464" s="33"/>
      <c r="N464" s="33"/>
      <c r="O464" s="33"/>
      <c r="P464" s="33"/>
      <c r="Q464" s="33"/>
      <c r="R464" s="33"/>
      <c r="S464" s="33"/>
      <c r="T464"/>
      <c r="U464" s="39"/>
      <c r="V464" s="39"/>
      <c r="W464" s="40"/>
      <c r="X464"/>
      <c r="Y464"/>
      <c r="Z464" s="39"/>
      <c r="AA464" s="39"/>
      <c r="AB464"/>
      <c r="AC464"/>
      <c r="AD464"/>
    </row>
    <row r="465" spans="1:30" s="10" customFormat="1" x14ac:dyDescent="0.2">
      <c r="A465" s="30"/>
      <c r="B465" s="4"/>
      <c r="C465" s="4"/>
      <c r="D465" s="32"/>
      <c r="E465" s="32"/>
      <c r="F465" s="35"/>
      <c r="G465" s="31"/>
      <c r="I465" s="32"/>
      <c r="L465" s="33"/>
      <c r="M465" s="33"/>
      <c r="N465" s="33"/>
      <c r="O465" s="33"/>
      <c r="P465" s="33"/>
      <c r="Q465" s="33"/>
      <c r="R465" s="33"/>
      <c r="S465" s="33"/>
      <c r="T465"/>
      <c r="U465" s="39"/>
      <c r="V465" s="39"/>
      <c r="W465" s="40"/>
      <c r="X465"/>
      <c r="Y465"/>
      <c r="Z465" s="39"/>
      <c r="AA465" s="39"/>
      <c r="AB465"/>
      <c r="AC465"/>
      <c r="AD465"/>
    </row>
    <row r="466" spans="1:30" s="10" customFormat="1" x14ac:dyDescent="0.2">
      <c r="A466" s="30"/>
      <c r="B466" s="4"/>
      <c r="C466" s="4"/>
      <c r="D466" s="32"/>
      <c r="E466" s="32"/>
      <c r="F466" s="35"/>
      <c r="G466" s="31"/>
      <c r="I466" s="32"/>
      <c r="L466" s="33"/>
      <c r="M466" s="33"/>
      <c r="N466" s="33"/>
      <c r="O466" s="33"/>
      <c r="P466" s="33"/>
      <c r="Q466" s="33"/>
      <c r="R466" s="33"/>
      <c r="S466" s="33"/>
      <c r="T466"/>
      <c r="U466" s="39"/>
      <c r="V466" s="39"/>
      <c r="W466" s="40"/>
      <c r="X466"/>
      <c r="Y466"/>
      <c r="Z466" s="39"/>
      <c r="AA466" s="39"/>
      <c r="AB466"/>
      <c r="AC466"/>
      <c r="AD466"/>
    </row>
    <row r="467" spans="1:30" s="10" customFormat="1" x14ac:dyDescent="0.2">
      <c r="A467" s="30"/>
      <c r="B467" s="4"/>
      <c r="C467" s="4"/>
      <c r="D467" s="32"/>
      <c r="E467" s="32"/>
      <c r="F467" s="35"/>
      <c r="G467" s="31"/>
      <c r="I467" s="32"/>
      <c r="L467" s="33"/>
      <c r="M467" s="33"/>
      <c r="N467" s="33"/>
      <c r="O467" s="33"/>
      <c r="P467" s="33"/>
      <c r="Q467" s="33"/>
      <c r="R467" s="33"/>
      <c r="S467" s="33"/>
      <c r="T467"/>
      <c r="U467" s="39"/>
      <c r="V467" s="39"/>
      <c r="W467" s="40"/>
      <c r="X467"/>
      <c r="Y467"/>
      <c r="Z467" s="39"/>
      <c r="AA467" s="39"/>
      <c r="AB467"/>
      <c r="AC467"/>
      <c r="AD467"/>
    </row>
    <row r="468" spans="1:30" s="10" customFormat="1" x14ac:dyDescent="0.2">
      <c r="A468" s="30"/>
      <c r="B468" s="4"/>
      <c r="C468" s="4"/>
      <c r="D468" s="32"/>
      <c r="E468" s="32"/>
      <c r="F468" s="35"/>
      <c r="G468" s="31"/>
      <c r="I468" s="32"/>
      <c r="L468" s="33"/>
      <c r="M468" s="33"/>
      <c r="N468" s="33"/>
      <c r="O468" s="33"/>
      <c r="P468" s="33"/>
      <c r="Q468" s="33"/>
      <c r="R468" s="33"/>
      <c r="S468" s="33"/>
      <c r="T468"/>
      <c r="U468" s="39"/>
      <c r="V468" s="39"/>
      <c r="W468" s="40"/>
      <c r="X468"/>
      <c r="Y468"/>
      <c r="Z468" s="39"/>
      <c r="AA468" s="39"/>
      <c r="AB468"/>
      <c r="AC468"/>
      <c r="AD468"/>
    </row>
    <row r="469" spans="1:30" s="10" customFormat="1" x14ac:dyDescent="0.2">
      <c r="A469" s="30"/>
      <c r="B469" s="4"/>
      <c r="C469" s="4"/>
      <c r="D469" s="32"/>
      <c r="E469" s="32"/>
      <c r="F469" s="35"/>
      <c r="G469" s="31"/>
      <c r="I469" s="32"/>
      <c r="L469" s="33"/>
      <c r="M469" s="33"/>
      <c r="N469" s="33"/>
      <c r="O469" s="33"/>
      <c r="P469" s="33"/>
      <c r="Q469" s="33"/>
      <c r="R469" s="33"/>
      <c r="S469" s="33"/>
      <c r="T469"/>
      <c r="U469" s="39"/>
      <c r="V469" s="39"/>
      <c r="W469" s="40"/>
      <c r="X469"/>
      <c r="Y469"/>
      <c r="Z469" s="39"/>
      <c r="AA469" s="39"/>
      <c r="AB469"/>
      <c r="AC469"/>
      <c r="AD469"/>
    </row>
    <row r="470" spans="1:30" s="10" customFormat="1" x14ac:dyDescent="0.2">
      <c r="A470" s="30"/>
      <c r="B470" s="4"/>
      <c r="C470" s="4"/>
      <c r="D470" s="32"/>
      <c r="E470" s="32"/>
      <c r="F470" s="35"/>
      <c r="G470" s="31"/>
      <c r="I470" s="32"/>
      <c r="L470" s="33"/>
      <c r="M470" s="33"/>
      <c r="N470" s="33"/>
      <c r="O470" s="33"/>
      <c r="P470" s="33"/>
      <c r="Q470" s="33"/>
      <c r="R470" s="33"/>
      <c r="S470" s="33"/>
      <c r="T470"/>
      <c r="U470" s="39"/>
      <c r="V470" s="39"/>
      <c r="W470" s="40"/>
      <c r="X470"/>
      <c r="Y470"/>
      <c r="Z470" s="39"/>
      <c r="AA470" s="39"/>
      <c r="AB470"/>
      <c r="AC470"/>
      <c r="AD470"/>
    </row>
    <row r="471" spans="1:30" s="10" customFormat="1" x14ac:dyDescent="0.2">
      <c r="A471" s="30"/>
      <c r="B471" s="4"/>
      <c r="C471" s="4"/>
      <c r="D471" s="32"/>
      <c r="E471" s="32"/>
      <c r="F471" s="35"/>
      <c r="G471" s="31"/>
      <c r="I471" s="32"/>
      <c r="L471" s="33"/>
      <c r="M471" s="33"/>
      <c r="N471" s="33"/>
      <c r="O471" s="33"/>
      <c r="P471" s="33"/>
      <c r="Q471" s="33"/>
      <c r="R471" s="33"/>
      <c r="S471" s="33"/>
      <c r="T471"/>
      <c r="U471" s="39"/>
      <c r="V471" s="39"/>
      <c r="W471" s="40"/>
      <c r="X471"/>
      <c r="Y471"/>
      <c r="Z471" s="39"/>
      <c r="AA471" s="39"/>
      <c r="AB471"/>
      <c r="AC471"/>
      <c r="AD471"/>
    </row>
    <row r="472" spans="1:30" s="10" customFormat="1" x14ac:dyDescent="0.2">
      <c r="A472" s="30"/>
      <c r="B472" s="4"/>
      <c r="C472" s="4"/>
      <c r="D472" s="32"/>
      <c r="E472" s="32"/>
      <c r="F472" s="35"/>
      <c r="G472" s="31"/>
      <c r="I472" s="32"/>
      <c r="L472" s="33"/>
      <c r="M472" s="33"/>
      <c r="N472" s="33"/>
      <c r="O472" s="33"/>
      <c r="P472" s="33"/>
      <c r="Q472" s="33"/>
      <c r="R472" s="33"/>
      <c r="S472" s="33"/>
      <c r="T472"/>
      <c r="U472" s="39"/>
      <c r="V472" s="39"/>
      <c r="W472" s="40"/>
      <c r="X472"/>
      <c r="Y472"/>
      <c r="Z472" s="39"/>
      <c r="AA472" s="39"/>
      <c r="AB472"/>
      <c r="AC472"/>
      <c r="AD472"/>
    </row>
    <row r="473" spans="1:30" s="10" customFormat="1" x14ac:dyDescent="0.2">
      <c r="A473" s="30"/>
      <c r="B473" s="4"/>
      <c r="C473" s="4"/>
      <c r="D473" s="32"/>
      <c r="E473" s="32"/>
      <c r="F473" s="35"/>
      <c r="G473" s="31"/>
      <c r="I473" s="32"/>
      <c r="L473" s="33"/>
      <c r="M473" s="33"/>
      <c r="N473" s="33"/>
      <c r="O473" s="33"/>
      <c r="P473" s="33"/>
      <c r="Q473" s="33"/>
      <c r="R473" s="33"/>
      <c r="S473" s="33"/>
      <c r="T473"/>
      <c r="U473" s="39"/>
      <c r="V473" s="39"/>
      <c r="W473" s="40"/>
      <c r="X473"/>
      <c r="Y473"/>
      <c r="Z473" s="39"/>
      <c r="AA473" s="39"/>
      <c r="AB473"/>
      <c r="AC473"/>
      <c r="AD473"/>
    </row>
    <row r="474" spans="1:30" s="10" customFormat="1" x14ac:dyDescent="0.2">
      <c r="A474" s="30"/>
      <c r="B474" s="4"/>
      <c r="C474" s="4"/>
      <c r="D474" s="32"/>
      <c r="E474" s="32"/>
      <c r="F474" s="35"/>
      <c r="G474" s="31"/>
      <c r="I474" s="32"/>
      <c r="L474" s="33"/>
      <c r="M474" s="33"/>
      <c r="N474" s="33"/>
      <c r="O474" s="33"/>
      <c r="P474" s="33"/>
      <c r="Q474" s="33"/>
      <c r="R474" s="33"/>
      <c r="S474" s="33"/>
      <c r="T474"/>
      <c r="U474" s="39"/>
      <c r="V474" s="39"/>
      <c r="W474" s="40"/>
      <c r="X474"/>
      <c r="Y474"/>
      <c r="Z474" s="39"/>
      <c r="AA474" s="39"/>
      <c r="AB474"/>
      <c r="AC474"/>
      <c r="AD474"/>
    </row>
    <row r="475" spans="1:30" s="10" customFormat="1" x14ac:dyDescent="0.2">
      <c r="A475" s="30"/>
      <c r="B475" s="4"/>
      <c r="C475" s="4"/>
      <c r="D475" s="32"/>
      <c r="E475" s="32"/>
      <c r="F475" s="35"/>
      <c r="G475" s="31"/>
      <c r="I475" s="32"/>
      <c r="L475" s="33"/>
      <c r="M475" s="33"/>
      <c r="N475" s="33"/>
      <c r="O475" s="33"/>
      <c r="P475" s="33"/>
      <c r="Q475" s="33"/>
      <c r="R475" s="33"/>
      <c r="S475" s="33"/>
      <c r="T475"/>
      <c r="U475" s="39"/>
      <c r="V475" s="39"/>
      <c r="W475" s="40"/>
      <c r="X475"/>
      <c r="Y475"/>
      <c r="Z475" s="39"/>
      <c r="AA475" s="39"/>
      <c r="AB475"/>
      <c r="AC475"/>
      <c r="AD475"/>
    </row>
    <row r="476" spans="1:30" s="10" customFormat="1" x14ac:dyDescent="0.2">
      <c r="A476" s="30"/>
      <c r="B476" s="4"/>
      <c r="C476" s="4"/>
      <c r="D476" s="32"/>
      <c r="E476" s="32"/>
      <c r="F476" s="35"/>
      <c r="G476" s="31"/>
      <c r="I476" s="32"/>
      <c r="L476" s="33"/>
      <c r="M476" s="33"/>
      <c r="N476" s="33"/>
      <c r="O476" s="33"/>
      <c r="P476" s="33"/>
      <c r="Q476" s="33"/>
      <c r="R476" s="33"/>
      <c r="S476" s="33"/>
      <c r="T476"/>
      <c r="U476" s="39"/>
      <c r="V476" s="39"/>
      <c r="W476" s="40"/>
      <c r="X476"/>
      <c r="Y476"/>
      <c r="Z476" s="39"/>
      <c r="AA476" s="39"/>
      <c r="AB476"/>
      <c r="AC476"/>
      <c r="AD476"/>
    </row>
    <row r="477" spans="1:30" s="10" customFormat="1" x14ac:dyDescent="0.2">
      <c r="A477" s="30"/>
      <c r="B477" s="4"/>
      <c r="C477" s="4"/>
      <c r="D477" s="32"/>
      <c r="E477" s="32"/>
      <c r="F477" s="35"/>
      <c r="G477" s="31"/>
      <c r="I477" s="32"/>
      <c r="L477" s="33"/>
      <c r="M477" s="33"/>
      <c r="N477" s="33"/>
      <c r="O477" s="33"/>
      <c r="P477" s="33"/>
      <c r="Q477" s="33"/>
      <c r="R477" s="33"/>
      <c r="S477" s="33"/>
      <c r="T477"/>
      <c r="U477" s="39"/>
      <c r="V477" s="39"/>
      <c r="W477" s="40"/>
      <c r="X477"/>
      <c r="Y477"/>
      <c r="Z477" s="39"/>
      <c r="AA477" s="39"/>
      <c r="AB477"/>
      <c r="AC477"/>
      <c r="AD477"/>
    </row>
    <row r="478" spans="1:30" s="10" customFormat="1" x14ac:dyDescent="0.2">
      <c r="A478" s="30"/>
      <c r="B478" s="4"/>
      <c r="C478" s="4"/>
      <c r="D478" s="32"/>
      <c r="E478" s="32"/>
      <c r="F478" s="35"/>
      <c r="G478" s="31"/>
      <c r="I478" s="32"/>
      <c r="L478" s="33"/>
      <c r="M478" s="33"/>
      <c r="N478" s="33"/>
      <c r="O478" s="33"/>
      <c r="P478" s="33"/>
      <c r="Q478" s="33"/>
      <c r="R478" s="33"/>
      <c r="S478" s="33"/>
      <c r="T478"/>
      <c r="U478" s="39"/>
      <c r="V478" s="39"/>
      <c r="W478" s="40"/>
      <c r="X478"/>
      <c r="Y478"/>
      <c r="Z478" s="39"/>
      <c r="AA478" s="39"/>
      <c r="AB478"/>
      <c r="AC478"/>
      <c r="AD478"/>
    </row>
    <row r="479" spans="1:30" s="10" customFormat="1" x14ac:dyDescent="0.2">
      <c r="A479" s="30"/>
      <c r="B479" s="4"/>
      <c r="C479" s="4"/>
      <c r="D479" s="32"/>
      <c r="E479" s="32"/>
      <c r="F479" s="35"/>
      <c r="G479" s="31"/>
      <c r="I479" s="32"/>
      <c r="L479" s="33"/>
      <c r="M479" s="33"/>
      <c r="N479" s="33"/>
      <c r="O479" s="33"/>
      <c r="P479" s="33"/>
      <c r="Q479" s="33"/>
      <c r="R479" s="33"/>
      <c r="S479" s="33"/>
      <c r="T479"/>
      <c r="U479" s="39"/>
      <c r="V479" s="39"/>
      <c r="W479" s="40"/>
      <c r="X479"/>
      <c r="Y479"/>
      <c r="Z479" s="39"/>
      <c r="AA479" s="39"/>
      <c r="AB479"/>
      <c r="AC479"/>
      <c r="AD479"/>
    </row>
    <row r="480" spans="1:30" s="10" customFormat="1" x14ac:dyDescent="0.2">
      <c r="A480" s="30"/>
      <c r="B480" s="4"/>
      <c r="C480" s="4"/>
      <c r="D480" s="32"/>
      <c r="E480" s="32"/>
      <c r="F480" s="35"/>
      <c r="G480" s="31"/>
      <c r="I480" s="32"/>
      <c r="L480" s="33"/>
      <c r="M480" s="33"/>
      <c r="N480" s="33"/>
      <c r="O480" s="33"/>
      <c r="P480" s="33"/>
      <c r="Q480" s="33"/>
      <c r="R480" s="33"/>
      <c r="S480" s="33"/>
      <c r="T480"/>
      <c r="U480" s="39"/>
      <c r="V480" s="39"/>
      <c r="W480" s="40"/>
      <c r="X480"/>
      <c r="Y480"/>
      <c r="Z480" s="39"/>
      <c r="AA480" s="39"/>
      <c r="AB480"/>
      <c r="AC480"/>
      <c r="AD480"/>
    </row>
    <row r="481" spans="1:30" s="10" customFormat="1" x14ac:dyDescent="0.2">
      <c r="A481" s="30"/>
      <c r="B481" s="4"/>
      <c r="C481" s="4"/>
      <c r="D481" s="32"/>
      <c r="E481" s="32"/>
      <c r="F481" s="35"/>
      <c r="G481" s="31"/>
      <c r="I481" s="32"/>
      <c r="L481" s="33"/>
      <c r="M481" s="33"/>
      <c r="N481" s="33"/>
      <c r="O481" s="33"/>
      <c r="P481" s="33"/>
      <c r="Q481" s="33"/>
      <c r="R481" s="33"/>
      <c r="S481" s="33"/>
      <c r="T481"/>
      <c r="U481" s="39"/>
      <c r="V481" s="39"/>
      <c r="W481" s="40"/>
      <c r="X481"/>
      <c r="Y481"/>
      <c r="Z481" s="39"/>
      <c r="AA481" s="39"/>
      <c r="AB481"/>
      <c r="AC481"/>
      <c r="AD481"/>
    </row>
    <row r="482" spans="1:30" s="10" customFormat="1" x14ac:dyDescent="0.2">
      <c r="A482" s="30"/>
      <c r="B482" s="4"/>
      <c r="C482" s="4"/>
      <c r="D482" s="32"/>
      <c r="E482" s="32"/>
      <c r="F482" s="35"/>
      <c r="G482" s="31"/>
      <c r="I482" s="32"/>
      <c r="L482" s="33"/>
      <c r="M482" s="33"/>
      <c r="N482" s="33"/>
      <c r="O482" s="33"/>
      <c r="P482" s="33"/>
      <c r="Q482" s="33"/>
      <c r="R482" s="33"/>
      <c r="S482" s="33"/>
      <c r="T482"/>
      <c r="U482" s="39"/>
      <c r="V482" s="39"/>
      <c r="W482" s="40"/>
      <c r="X482"/>
      <c r="Y482"/>
      <c r="Z482" s="39"/>
      <c r="AA482" s="39"/>
      <c r="AB482"/>
      <c r="AC482"/>
      <c r="AD482"/>
    </row>
    <row r="483" spans="1:30" s="10" customFormat="1" x14ac:dyDescent="0.2">
      <c r="A483" s="30"/>
      <c r="B483" s="4"/>
      <c r="C483" s="4"/>
      <c r="D483" s="32"/>
      <c r="E483" s="32"/>
      <c r="F483" s="35"/>
      <c r="G483" s="31"/>
      <c r="I483" s="32"/>
      <c r="L483" s="33"/>
      <c r="M483" s="33"/>
      <c r="N483" s="33"/>
      <c r="O483" s="33"/>
      <c r="P483" s="33"/>
      <c r="Q483" s="33"/>
      <c r="R483" s="33"/>
      <c r="S483" s="33"/>
      <c r="T483"/>
      <c r="U483" s="39"/>
      <c r="V483" s="39"/>
      <c r="W483" s="40"/>
      <c r="X483"/>
      <c r="Y483"/>
      <c r="Z483" s="39"/>
      <c r="AA483" s="39"/>
      <c r="AB483"/>
      <c r="AC483"/>
      <c r="AD483"/>
    </row>
    <row r="484" spans="1:30" s="10" customFormat="1" x14ac:dyDescent="0.2">
      <c r="A484" s="30"/>
      <c r="B484" s="4"/>
      <c r="C484" s="4"/>
      <c r="D484" s="32"/>
      <c r="E484" s="32"/>
      <c r="F484" s="35"/>
      <c r="G484" s="31"/>
      <c r="I484" s="32"/>
      <c r="L484" s="33"/>
      <c r="M484" s="33"/>
      <c r="N484" s="33"/>
      <c r="O484" s="33"/>
      <c r="P484" s="33"/>
      <c r="Q484" s="33"/>
      <c r="R484" s="33"/>
      <c r="S484" s="33"/>
      <c r="T484"/>
      <c r="U484" s="39"/>
      <c r="V484" s="39"/>
      <c r="W484" s="40"/>
      <c r="X484"/>
      <c r="Y484"/>
      <c r="Z484" s="39"/>
      <c r="AA484" s="39"/>
      <c r="AB484"/>
      <c r="AC484"/>
      <c r="AD484"/>
    </row>
    <row r="485" spans="1:30" s="10" customFormat="1" x14ac:dyDescent="0.2">
      <c r="A485" s="30"/>
      <c r="B485" s="4"/>
      <c r="C485" s="4"/>
      <c r="D485" s="32"/>
      <c r="E485" s="32"/>
      <c r="F485" s="35"/>
      <c r="G485" s="31"/>
      <c r="I485" s="32"/>
      <c r="L485" s="33"/>
      <c r="M485" s="33"/>
      <c r="N485" s="33"/>
      <c r="O485" s="33"/>
      <c r="P485" s="33"/>
      <c r="Q485" s="33"/>
      <c r="R485" s="33"/>
      <c r="S485" s="33"/>
      <c r="T485"/>
      <c r="U485" s="39"/>
      <c r="V485" s="39"/>
      <c r="W485" s="40"/>
      <c r="X485"/>
      <c r="Y485"/>
      <c r="Z485" s="39"/>
      <c r="AA485" s="39"/>
      <c r="AB485"/>
      <c r="AC485"/>
      <c r="AD485"/>
    </row>
    <row r="486" spans="1:30" s="10" customFormat="1" x14ac:dyDescent="0.2">
      <c r="A486" s="30"/>
      <c r="B486" s="4"/>
      <c r="C486" s="4"/>
      <c r="D486" s="32"/>
      <c r="E486" s="32"/>
      <c r="F486" s="35"/>
      <c r="G486" s="31"/>
      <c r="I486" s="32"/>
      <c r="L486" s="33"/>
      <c r="M486" s="33"/>
      <c r="N486" s="33"/>
      <c r="O486" s="33"/>
      <c r="P486" s="33"/>
      <c r="Q486" s="33"/>
      <c r="R486" s="33"/>
      <c r="S486" s="33"/>
      <c r="T486"/>
      <c r="U486" s="39"/>
      <c r="V486" s="39"/>
      <c r="W486" s="40"/>
      <c r="X486"/>
      <c r="Y486"/>
      <c r="Z486" s="39"/>
      <c r="AA486" s="39"/>
      <c r="AB486"/>
      <c r="AC486"/>
      <c r="AD486"/>
    </row>
    <row r="487" spans="1:30" s="10" customFormat="1" x14ac:dyDescent="0.2">
      <c r="A487" s="30"/>
      <c r="B487" s="4"/>
      <c r="C487" s="4"/>
      <c r="D487" s="32"/>
      <c r="E487" s="32"/>
      <c r="F487" s="35"/>
      <c r="G487" s="31"/>
      <c r="I487" s="32"/>
      <c r="L487" s="33"/>
      <c r="M487" s="33"/>
      <c r="N487" s="33"/>
      <c r="O487" s="33"/>
      <c r="P487" s="33"/>
      <c r="Q487" s="33"/>
      <c r="R487" s="33"/>
      <c r="S487" s="33"/>
      <c r="T487"/>
      <c r="U487" s="39"/>
      <c r="V487" s="39"/>
      <c r="W487" s="40"/>
      <c r="X487"/>
      <c r="Y487"/>
      <c r="Z487" s="39"/>
      <c r="AA487" s="39"/>
      <c r="AB487"/>
      <c r="AC487"/>
      <c r="AD487"/>
    </row>
    <row r="488" spans="1:30" s="10" customFormat="1" x14ac:dyDescent="0.2">
      <c r="A488" s="30"/>
      <c r="B488" s="4"/>
      <c r="C488" s="4"/>
      <c r="D488" s="32"/>
      <c r="E488" s="32"/>
      <c r="F488" s="35"/>
      <c r="G488" s="31"/>
      <c r="I488" s="32"/>
      <c r="L488" s="33"/>
      <c r="M488" s="33"/>
      <c r="N488" s="33"/>
      <c r="O488" s="33"/>
      <c r="P488" s="33"/>
      <c r="Q488" s="33"/>
      <c r="R488" s="33"/>
      <c r="S488" s="33"/>
      <c r="T488"/>
      <c r="U488" s="39"/>
      <c r="V488" s="39"/>
      <c r="W488" s="40"/>
      <c r="X488"/>
      <c r="Y488"/>
      <c r="Z488" s="39"/>
      <c r="AA488" s="39"/>
      <c r="AB488"/>
      <c r="AC488"/>
      <c r="AD488"/>
    </row>
    <row r="489" spans="1:30" s="10" customFormat="1" x14ac:dyDescent="0.2">
      <c r="A489" s="30"/>
      <c r="B489" s="4"/>
      <c r="C489" s="4"/>
      <c r="D489" s="32"/>
      <c r="E489" s="32"/>
      <c r="F489" s="35"/>
      <c r="G489" s="31"/>
      <c r="I489" s="32"/>
      <c r="L489" s="33"/>
      <c r="M489" s="33"/>
      <c r="N489" s="33"/>
      <c r="O489" s="33"/>
      <c r="P489" s="33"/>
      <c r="Q489" s="33"/>
      <c r="R489" s="33"/>
      <c r="S489" s="33"/>
      <c r="T489"/>
      <c r="U489" s="39"/>
      <c r="V489" s="39"/>
      <c r="W489" s="40"/>
      <c r="X489"/>
      <c r="Y489"/>
      <c r="Z489" s="39"/>
      <c r="AA489" s="39"/>
      <c r="AB489"/>
      <c r="AC489"/>
      <c r="AD489"/>
    </row>
    <row r="490" spans="1:30" s="10" customFormat="1" x14ac:dyDescent="0.2">
      <c r="A490" s="30"/>
      <c r="B490" s="4"/>
      <c r="C490" s="4"/>
      <c r="D490" s="32"/>
      <c r="E490" s="32"/>
      <c r="F490" s="35"/>
      <c r="G490" s="31"/>
      <c r="I490" s="32"/>
      <c r="L490" s="33"/>
      <c r="M490" s="33"/>
      <c r="N490" s="33"/>
      <c r="O490" s="33"/>
      <c r="P490" s="33"/>
      <c r="Q490" s="33"/>
      <c r="R490" s="33"/>
      <c r="S490" s="33"/>
      <c r="T490"/>
      <c r="U490" s="39"/>
      <c r="V490" s="39"/>
      <c r="W490" s="40"/>
      <c r="X490"/>
      <c r="Y490"/>
      <c r="Z490" s="39"/>
      <c r="AA490" s="39"/>
      <c r="AB490"/>
      <c r="AC490"/>
      <c r="AD490"/>
    </row>
    <row r="491" spans="1:30" s="10" customFormat="1" x14ac:dyDescent="0.2">
      <c r="A491" s="30"/>
      <c r="B491" s="4"/>
      <c r="C491" s="4"/>
      <c r="D491" s="32"/>
      <c r="E491" s="32"/>
      <c r="F491" s="35"/>
      <c r="G491" s="31"/>
      <c r="I491" s="32"/>
      <c r="L491" s="33"/>
      <c r="M491" s="33"/>
      <c r="N491" s="33"/>
      <c r="O491" s="33"/>
      <c r="P491" s="33"/>
      <c r="Q491" s="33"/>
      <c r="R491" s="33"/>
      <c r="S491" s="33"/>
      <c r="T491"/>
      <c r="U491" s="39"/>
      <c r="V491" s="39"/>
      <c r="W491" s="40"/>
      <c r="X491"/>
      <c r="Y491"/>
      <c r="Z491" s="39"/>
      <c r="AA491" s="39"/>
      <c r="AB491"/>
      <c r="AC491"/>
      <c r="AD491"/>
    </row>
    <row r="492" spans="1:30" s="10" customFormat="1" x14ac:dyDescent="0.2">
      <c r="A492" s="30"/>
      <c r="B492" s="4"/>
      <c r="C492" s="4"/>
      <c r="D492" s="32"/>
      <c r="E492" s="32"/>
      <c r="F492" s="35"/>
      <c r="G492" s="31"/>
      <c r="I492" s="32"/>
      <c r="L492" s="33"/>
      <c r="M492" s="33"/>
      <c r="N492" s="33"/>
      <c r="O492" s="33"/>
      <c r="P492" s="33"/>
      <c r="Q492" s="33"/>
      <c r="R492" s="33"/>
      <c r="S492" s="33"/>
      <c r="T492"/>
      <c r="U492" s="39"/>
      <c r="V492" s="39"/>
      <c r="W492" s="40"/>
      <c r="X492"/>
      <c r="Y492"/>
      <c r="Z492" s="39"/>
      <c r="AA492" s="39"/>
      <c r="AB492"/>
      <c r="AC492"/>
      <c r="AD492"/>
    </row>
    <row r="493" spans="1:30" s="10" customFormat="1" x14ac:dyDescent="0.2">
      <c r="A493" s="30"/>
      <c r="B493" s="4"/>
      <c r="C493" s="4"/>
      <c r="D493" s="32"/>
      <c r="E493" s="32"/>
      <c r="F493" s="35"/>
      <c r="G493" s="31"/>
      <c r="I493" s="32"/>
      <c r="L493" s="33"/>
      <c r="M493" s="33"/>
      <c r="N493" s="33"/>
      <c r="O493" s="33"/>
      <c r="P493" s="33"/>
      <c r="Q493" s="33"/>
      <c r="R493" s="33"/>
      <c r="S493" s="33"/>
      <c r="T493"/>
      <c r="U493" s="39"/>
      <c r="V493" s="39"/>
      <c r="W493" s="40"/>
      <c r="X493"/>
      <c r="Y493"/>
      <c r="Z493" s="39"/>
      <c r="AA493" s="39"/>
      <c r="AB493"/>
      <c r="AC493"/>
      <c r="AD493"/>
    </row>
    <row r="494" spans="1:30" s="10" customFormat="1" x14ac:dyDescent="0.2">
      <c r="A494" s="30"/>
      <c r="B494" s="4"/>
      <c r="C494" s="4"/>
      <c r="D494" s="32"/>
      <c r="E494" s="32"/>
      <c r="F494" s="35"/>
      <c r="G494" s="31"/>
      <c r="I494" s="32"/>
      <c r="L494" s="33"/>
      <c r="M494" s="33"/>
      <c r="N494" s="33"/>
      <c r="O494" s="33"/>
      <c r="P494" s="33"/>
      <c r="Q494" s="33"/>
      <c r="R494" s="33"/>
      <c r="S494" s="33"/>
      <c r="T494"/>
      <c r="U494" s="39"/>
      <c r="V494" s="39"/>
      <c r="W494" s="40"/>
      <c r="X494"/>
      <c r="Y494"/>
      <c r="Z494" s="39"/>
      <c r="AA494" s="39"/>
      <c r="AB494"/>
      <c r="AC494"/>
      <c r="AD494"/>
    </row>
    <row r="495" spans="1:30" s="10" customFormat="1" x14ac:dyDescent="0.2">
      <c r="A495" s="30"/>
      <c r="B495" s="4"/>
      <c r="C495" s="4"/>
      <c r="D495" s="32"/>
      <c r="E495" s="32"/>
      <c r="F495" s="35"/>
      <c r="G495" s="31"/>
      <c r="I495" s="32"/>
      <c r="L495" s="33"/>
      <c r="M495" s="33"/>
      <c r="N495" s="33"/>
      <c r="O495" s="33"/>
      <c r="P495" s="33"/>
      <c r="Q495" s="33"/>
      <c r="R495" s="33"/>
      <c r="S495" s="33"/>
      <c r="T495"/>
      <c r="U495" s="39"/>
      <c r="V495" s="39"/>
      <c r="W495" s="40"/>
      <c r="X495"/>
      <c r="Y495"/>
      <c r="Z495" s="39"/>
      <c r="AA495" s="39"/>
      <c r="AB495"/>
      <c r="AC495"/>
      <c r="AD495"/>
    </row>
    <row r="496" spans="1:30" s="10" customFormat="1" x14ac:dyDescent="0.2">
      <c r="A496" s="30"/>
      <c r="B496" s="4"/>
      <c r="C496" s="4"/>
      <c r="D496" s="32"/>
      <c r="E496" s="32"/>
      <c r="F496" s="35"/>
      <c r="G496" s="31"/>
      <c r="I496" s="32"/>
      <c r="L496" s="33"/>
      <c r="M496" s="33"/>
      <c r="N496" s="33"/>
      <c r="O496" s="33"/>
      <c r="P496" s="33"/>
      <c r="Q496" s="33"/>
      <c r="R496" s="33"/>
      <c r="S496" s="33"/>
      <c r="T496"/>
      <c r="U496" s="39"/>
      <c r="V496" s="39"/>
      <c r="W496" s="40"/>
      <c r="X496"/>
      <c r="Y496"/>
      <c r="Z496" s="39"/>
      <c r="AA496" s="39"/>
      <c r="AB496"/>
      <c r="AC496"/>
      <c r="AD496"/>
    </row>
    <row r="497" spans="1:30" s="10" customFormat="1" x14ac:dyDescent="0.2">
      <c r="A497" s="30"/>
      <c r="B497" s="4"/>
      <c r="C497" s="4"/>
      <c r="D497" s="32"/>
      <c r="E497" s="32"/>
      <c r="F497" s="35"/>
      <c r="G497" s="31"/>
      <c r="I497" s="32"/>
      <c r="L497" s="33"/>
      <c r="M497" s="33"/>
      <c r="N497" s="33"/>
      <c r="O497" s="33"/>
      <c r="P497" s="33"/>
      <c r="Q497" s="33"/>
      <c r="R497" s="33"/>
      <c r="S497" s="33"/>
      <c r="T497"/>
      <c r="U497" s="39"/>
      <c r="V497" s="39"/>
      <c r="W497" s="40"/>
      <c r="X497"/>
      <c r="Y497"/>
      <c r="Z497" s="39"/>
      <c r="AA497" s="39"/>
      <c r="AB497"/>
      <c r="AC497"/>
      <c r="AD497"/>
    </row>
    <row r="498" spans="1:30" s="10" customFormat="1" x14ac:dyDescent="0.2">
      <c r="A498" s="30"/>
      <c r="B498" s="4"/>
      <c r="C498" s="4"/>
      <c r="D498" s="32"/>
      <c r="E498" s="32"/>
      <c r="F498" s="35"/>
      <c r="G498" s="31"/>
      <c r="I498" s="32"/>
      <c r="L498" s="33"/>
      <c r="M498" s="33"/>
      <c r="N498" s="33"/>
      <c r="O498" s="33"/>
      <c r="P498" s="33"/>
      <c r="Q498" s="33"/>
      <c r="R498" s="33"/>
      <c r="S498" s="33"/>
      <c r="T498"/>
      <c r="U498" s="39"/>
      <c r="V498" s="39"/>
      <c r="W498" s="40"/>
      <c r="X498"/>
      <c r="Y498"/>
      <c r="Z498" s="39"/>
      <c r="AA498" s="39"/>
      <c r="AB498"/>
      <c r="AC498"/>
      <c r="AD498"/>
    </row>
    <row r="499" spans="1:30" s="10" customFormat="1" x14ac:dyDescent="0.2">
      <c r="A499" s="30"/>
      <c r="B499" s="4"/>
      <c r="C499" s="4"/>
      <c r="D499" s="32"/>
      <c r="E499" s="32"/>
      <c r="F499" s="35"/>
      <c r="G499" s="31"/>
      <c r="I499" s="32"/>
      <c r="L499" s="33"/>
      <c r="M499" s="33"/>
      <c r="N499" s="33"/>
      <c r="O499" s="33"/>
      <c r="P499" s="33"/>
      <c r="Q499" s="33"/>
      <c r="R499" s="33"/>
      <c r="S499" s="33"/>
      <c r="T499"/>
      <c r="U499" s="39"/>
      <c r="V499" s="39"/>
      <c r="W499" s="40"/>
      <c r="X499"/>
      <c r="Y499"/>
      <c r="Z499" s="39"/>
      <c r="AA499" s="39"/>
      <c r="AB499"/>
      <c r="AC499"/>
      <c r="AD499"/>
    </row>
    <row r="500" spans="1:30" s="10" customFormat="1" x14ac:dyDescent="0.2">
      <c r="A500" s="30"/>
      <c r="B500" s="4"/>
      <c r="C500" s="4"/>
      <c r="D500" s="32"/>
      <c r="E500" s="32"/>
      <c r="F500" s="35"/>
      <c r="G500" s="31"/>
      <c r="I500" s="32"/>
      <c r="L500" s="33"/>
      <c r="M500" s="33"/>
      <c r="N500" s="33"/>
      <c r="O500" s="33"/>
      <c r="P500" s="33"/>
      <c r="Q500" s="33"/>
      <c r="R500" s="33"/>
      <c r="S500" s="33"/>
      <c r="T500"/>
      <c r="U500" s="39"/>
      <c r="V500" s="39"/>
      <c r="W500" s="40"/>
      <c r="X500"/>
      <c r="Y500"/>
      <c r="Z500" s="39"/>
      <c r="AA500" s="39"/>
      <c r="AB500"/>
      <c r="AC500"/>
      <c r="AD500"/>
    </row>
    <row r="501" spans="1:30" s="10" customFormat="1" x14ac:dyDescent="0.2">
      <c r="A501" s="30"/>
      <c r="B501" s="4"/>
      <c r="C501" s="4"/>
      <c r="D501" s="32"/>
      <c r="E501" s="32"/>
      <c r="F501" s="35"/>
      <c r="G501" s="31"/>
      <c r="I501" s="32"/>
      <c r="L501" s="33"/>
      <c r="M501" s="33"/>
      <c r="N501" s="33"/>
      <c r="O501" s="33"/>
      <c r="P501" s="33"/>
      <c r="Q501" s="33"/>
      <c r="R501" s="33"/>
      <c r="S501" s="33"/>
      <c r="T501"/>
      <c r="U501" s="39"/>
      <c r="V501" s="39"/>
      <c r="W501" s="40"/>
      <c r="X501"/>
      <c r="Y501"/>
      <c r="Z501" s="39"/>
      <c r="AA501" s="39"/>
      <c r="AB501"/>
      <c r="AC501"/>
      <c r="AD501"/>
    </row>
    <row r="502" spans="1:30" s="10" customFormat="1" x14ac:dyDescent="0.2">
      <c r="A502" s="30"/>
      <c r="B502" s="4"/>
      <c r="C502" s="4"/>
      <c r="D502" s="32"/>
      <c r="E502" s="32"/>
      <c r="F502" s="35"/>
      <c r="G502" s="31"/>
      <c r="I502" s="32"/>
      <c r="L502" s="33"/>
      <c r="M502" s="33"/>
      <c r="N502" s="33"/>
      <c r="O502" s="33"/>
      <c r="P502" s="33"/>
      <c r="Q502" s="33"/>
      <c r="R502" s="33"/>
      <c r="S502" s="33"/>
      <c r="T502"/>
      <c r="U502" s="39"/>
      <c r="V502" s="39"/>
      <c r="W502" s="40"/>
      <c r="X502"/>
      <c r="Y502"/>
      <c r="Z502" s="39"/>
      <c r="AA502" s="39"/>
      <c r="AB502"/>
      <c r="AC502"/>
      <c r="AD502"/>
    </row>
    <row r="503" spans="1:30" s="10" customFormat="1" x14ac:dyDescent="0.2">
      <c r="A503" s="30"/>
      <c r="B503" s="4"/>
      <c r="C503" s="4"/>
      <c r="D503" s="32"/>
      <c r="E503" s="32"/>
      <c r="F503" s="35"/>
      <c r="G503" s="31"/>
      <c r="I503" s="32"/>
      <c r="L503" s="33"/>
      <c r="M503" s="33"/>
      <c r="N503" s="33"/>
      <c r="O503" s="33"/>
      <c r="P503" s="33"/>
      <c r="Q503" s="33"/>
      <c r="R503" s="33"/>
      <c r="S503" s="33"/>
      <c r="T503"/>
      <c r="U503" s="39"/>
      <c r="V503" s="39"/>
      <c r="W503" s="40"/>
      <c r="X503"/>
      <c r="Y503"/>
      <c r="Z503" s="39"/>
      <c r="AA503" s="39"/>
      <c r="AB503"/>
      <c r="AC503"/>
      <c r="AD503"/>
    </row>
    <row r="504" spans="1:30" s="10" customFormat="1" x14ac:dyDescent="0.2">
      <c r="A504" s="30"/>
      <c r="B504" s="4"/>
      <c r="C504" s="4"/>
      <c r="D504" s="32"/>
      <c r="E504" s="32"/>
      <c r="F504" s="35"/>
      <c r="G504" s="31"/>
      <c r="I504" s="32"/>
      <c r="L504" s="33"/>
      <c r="M504" s="33"/>
      <c r="N504" s="33"/>
      <c r="O504" s="33"/>
      <c r="P504" s="33"/>
      <c r="Q504" s="33"/>
      <c r="R504" s="33"/>
      <c r="S504" s="33"/>
      <c r="T504"/>
      <c r="U504" s="39"/>
      <c r="V504" s="39"/>
      <c r="W504" s="40"/>
      <c r="X504"/>
      <c r="Y504"/>
      <c r="Z504" s="39"/>
      <c r="AA504" s="39"/>
      <c r="AB504"/>
      <c r="AC504"/>
      <c r="AD504"/>
    </row>
    <row r="505" spans="1:30" s="10" customFormat="1" x14ac:dyDescent="0.2">
      <c r="A505" s="30"/>
      <c r="B505" s="4"/>
      <c r="C505" s="4"/>
      <c r="D505" s="32"/>
      <c r="E505" s="32"/>
      <c r="F505" s="35"/>
      <c r="G505" s="31"/>
      <c r="I505" s="32"/>
      <c r="L505" s="33"/>
      <c r="M505" s="33"/>
      <c r="N505" s="33"/>
      <c r="O505" s="33"/>
      <c r="P505" s="33"/>
      <c r="Q505" s="33"/>
      <c r="R505" s="33"/>
      <c r="S505" s="33"/>
      <c r="T505"/>
      <c r="U505" s="39"/>
      <c r="V505" s="39"/>
      <c r="W505" s="40"/>
      <c r="X505"/>
      <c r="Y505"/>
      <c r="Z505" s="39"/>
      <c r="AA505" s="39"/>
      <c r="AB505"/>
      <c r="AC505"/>
      <c r="AD505"/>
    </row>
    <row r="506" spans="1:30" s="10" customFormat="1" x14ac:dyDescent="0.2">
      <c r="A506" s="30"/>
      <c r="B506" s="4"/>
      <c r="C506" s="4"/>
      <c r="D506" s="32"/>
      <c r="E506" s="32"/>
      <c r="F506" s="35"/>
      <c r="G506" s="31"/>
      <c r="I506" s="32"/>
      <c r="L506" s="33"/>
      <c r="M506" s="33"/>
      <c r="N506" s="33"/>
      <c r="O506" s="33"/>
      <c r="P506" s="33"/>
      <c r="Q506" s="33"/>
      <c r="R506" s="33"/>
      <c r="S506" s="33"/>
      <c r="T506"/>
      <c r="U506" s="39"/>
      <c r="V506" s="39"/>
      <c r="W506" s="40"/>
      <c r="X506"/>
      <c r="Y506"/>
      <c r="Z506" s="39"/>
      <c r="AA506" s="39"/>
      <c r="AB506"/>
      <c r="AC506"/>
      <c r="AD506"/>
    </row>
    <row r="507" spans="1:30" s="10" customFormat="1" x14ac:dyDescent="0.2">
      <c r="A507" s="30"/>
      <c r="B507" s="4"/>
      <c r="C507" s="4"/>
      <c r="D507" s="32"/>
      <c r="E507" s="32"/>
      <c r="F507" s="35"/>
      <c r="G507" s="31"/>
      <c r="I507" s="32"/>
      <c r="L507" s="33"/>
      <c r="M507" s="33"/>
      <c r="N507" s="33"/>
      <c r="O507" s="33"/>
      <c r="P507" s="33"/>
      <c r="Q507" s="33"/>
      <c r="R507" s="33"/>
      <c r="S507" s="33"/>
      <c r="T507"/>
      <c r="U507" s="39"/>
      <c r="V507" s="39"/>
      <c r="W507" s="40"/>
      <c r="X507"/>
      <c r="Y507"/>
      <c r="Z507" s="39"/>
      <c r="AA507" s="39"/>
      <c r="AB507"/>
      <c r="AC507"/>
      <c r="AD507"/>
    </row>
    <row r="508" spans="1:30" s="10" customFormat="1" x14ac:dyDescent="0.2">
      <c r="A508" s="30"/>
      <c r="B508" s="4"/>
      <c r="C508" s="4"/>
      <c r="D508" s="32"/>
      <c r="E508" s="32"/>
      <c r="F508" s="35"/>
      <c r="G508" s="31"/>
      <c r="I508" s="32"/>
      <c r="L508" s="33"/>
      <c r="M508" s="33"/>
      <c r="N508" s="33"/>
      <c r="O508" s="33"/>
      <c r="P508" s="33"/>
      <c r="Q508" s="33"/>
      <c r="R508" s="33"/>
      <c r="S508" s="33"/>
      <c r="T508"/>
      <c r="U508" s="39"/>
      <c r="V508" s="39"/>
      <c r="W508" s="40"/>
      <c r="X508"/>
      <c r="Y508"/>
      <c r="Z508" s="39"/>
      <c r="AA508" s="39"/>
      <c r="AB508"/>
      <c r="AC508"/>
      <c r="AD508"/>
    </row>
    <row r="509" spans="1:30" s="10" customFormat="1" x14ac:dyDescent="0.2">
      <c r="A509" s="30"/>
      <c r="B509" s="4"/>
      <c r="C509" s="4"/>
      <c r="D509" s="32"/>
      <c r="E509" s="32"/>
      <c r="F509" s="35"/>
      <c r="G509" s="31"/>
      <c r="I509" s="32"/>
      <c r="L509" s="33"/>
      <c r="M509" s="33"/>
      <c r="N509" s="33"/>
      <c r="O509" s="33"/>
      <c r="P509" s="33"/>
      <c r="Q509" s="33"/>
      <c r="R509" s="33"/>
      <c r="S509" s="33"/>
      <c r="T509"/>
      <c r="U509" s="39"/>
      <c r="V509" s="39"/>
      <c r="W509" s="40"/>
      <c r="X509"/>
      <c r="Y509"/>
      <c r="Z509" s="39"/>
      <c r="AA509" s="39"/>
      <c r="AB509"/>
      <c r="AC509"/>
      <c r="AD509"/>
    </row>
    <row r="510" spans="1:30" s="10" customFormat="1" x14ac:dyDescent="0.2">
      <c r="A510" s="30"/>
      <c r="B510" s="4"/>
      <c r="C510" s="4"/>
      <c r="D510" s="32"/>
      <c r="E510" s="32"/>
      <c r="F510" s="35"/>
      <c r="G510" s="31"/>
      <c r="I510" s="32"/>
      <c r="L510" s="33"/>
      <c r="M510" s="33"/>
      <c r="N510" s="33"/>
      <c r="O510" s="33"/>
      <c r="P510" s="33"/>
      <c r="Q510" s="33"/>
      <c r="R510" s="33"/>
      <c r="S510" s="33"/>
      <c r="T510"/>
      <c r="U510" s="39"/>
      <c r="V510" s="39"/>
      <c r="W510" s="40"/>
      <c r="X510"/>
      <c r="Y510"/>
      <c r="Z510" s="39"/>
      <c r="AA510" s="39"/>
      <c r="AB510"/>
      <c r="AC510"/>
      <c r="AD510"/>
    </row>
    <row r="511" spans="1:30" s="10" customFormat="1" x14ac:dyDescent="0.2">
      <c r="A511" s="30"/>
      <c r="B511" s="4"/>
      <c r="C511" s="4"/>
      <c r="D511" s="32"/>
      <c r="E511" s="32"/>
      <c r="F511" s="35"/>
      <c r="G511" s="31"/>
      <c r="I511" s="32"/>
      <c r="L511" s="33"/>
      <c r="M511" s="33"/>
      <c r="N511" s="33"/>
      <c r="O511" s="33"/>
      <c r="P511" s="33"/>
      <c r="Q511" s="33"/>
      <c r="R511" s="33"/>
      <c r="S511" s="33"/>
      <c r="T511"/>
      <c r="U511" s="39"/>
      <c r="V511" s="39"/>
      <c r="W511" s="40"/>
      <c r="X511"/>
      <c r="Y511"/>
      <c r="Z511" s="39"/>
      <c r="AA511" s="39"/>
      <c r="AB511"/>
      <c r="AC511"/>
      <c r="AD511"/>
    </row>
    <row r="512" spans="1:30" s="10" customFormat="1" x14ac:dyDescent="0.2">
      <c r="A512" s="30"/>
      <c r="B512" s="4"/>
      <c r="C512" s="4"/>
      <c r="D512" s="32"/>
      <c r="E512" s="32"/>
      <c r="F512" s="35"/>
      <c r="G512" s="31"/>
      <c r="I512" s="32"/>
      <c r="L512" s="33"/>
      <c r="M512" s="33"/>
      <c r="N512" s="33"/>
      <c r="O512" s="33"/>
      <c r="P512" s="33"/>
      <c r="Q512" s="33"/>
      <c r="R512" s="33"/>
      <c r="S512" s="33"/>
      <c r="T512"/>
      <c r="U512" s="39"/>
      <c r="V512" s="39"/>
      <c r="W512" s="40"/>
      <c r="X512"/>
      <c r="Y512"/>
      <c r="Z512" s="39"/>
      <c r="AA512" s="39"/>
      <c r="AB512"/>
      <c r="AC512"/>
      <c r="AD512"/>
    </row>
    <row r="513" spans="1:30" s="10" customFormat="1" x14ac:dyDescent="0.2">
      <c r="A513" s="30"/>
      <c r="B513" s="4"/>
      <c r="C513" s="4"/>
      <c r="D513" s="32"/>
      <c r="E513" s="32"/>
      <c r="F513" s="35"/>
      <c r="G513" s="31"/>
      <c r="I513" s="32"/>
      <c r="L513" s="33"/>
      <c r="M513" s="33"/>
      <c r="N513" s="33"/>
      <c r="O513" s="33"/>
      <c r="P513" s="33"/>
      <c r="Q513" s="33"/>
      <c r="R513" s="33"/>
      <c r="S513" s="33"/>
      <c r="T513"/>
      <c r="U513" s="39"/>
      <c r="V513" s="39"/>
      <c r="W513" s="40"/>
      <c r="X513"/>
      <c r="Y513"/>
      <c r="Z513" s="39"/>
      <c r="AA513" s="39"/>
      <c r="AB513"/>
      <c r="AC513"/>
      <c r="AD513"/>
    </row>
    <row r="514" spans="1:30" s="10" customFormat="1" x14ac:dyDescent="0.2">
      <c r="A514" s="30"/>
      <c r="B514" s="4"/>
      <c r="C514" s="4"/>
      <c r="D514" s="32"/>
      <c r="E514" s="32"/>
      <c r="F514" s="35"/>
      <c r="G514" s="31"/>
      <c r="I514" s="32"/>
      <c r="L514" s="33"/>
      <c r="M514" s="33"/>
      <c r="N514" s="33"/>
      <c r="O514" s="33"/>
      <c r="P514" s="33"/>
      <c r="Q514" s="33"/>
      <c r="R514" s="33"/>
      <c r="S514" s="33"/>
      <c r="T514"/>
      <c r="U514" s="39"/>
      <c r="V514" s="39"/>
      <c r="W514" s="40"/>
      <c r="X514"/>
      <c r="Y514"/>
      <c r="Z514" s="39"/>
      <c r="AA514" s="39"/>
      <c r="AB514"/>
      <c r="AC514"/>
      <c r="AD514"/>
    </row>
    <row r="515" spans="1:30" s="10" customFormat="1" x14ac:dyDescent="0.2">
      <c r="A515" s="30"/>
      <c r="B515" s="4"/>
      <c r="C515" s="4"/>
      <c r="D515" s="32"/>
      <c r="E515" s="32"/>
      <c r="F515" s="35"/>
      <c r="G515" s="31"/>
      <c r="I515" s="32"/>
      <c r="L515" s="33"/>
      <c r="M515" s="33"/>
      <c r="N515" s="33"/>
      <c r="O515" s="33"/>
      <c r="P515" s="33"/>
      <c r="Q515" s="33"/>
      <c r="R515" s="33"/>
      <c r="S515" s="33"/>
      <c r="T515"/>
      <c r="U515" s="39"/>
      <c r="V515" s="39"/>
      <c r="W515" s="40"/>
      <c r="X515"/>
      <c r="Y515"/>
      <c r="Z515" s="39"/>
      <c r="AA515" s="39"/>
      <c r="AB515"/>
      <c r="AC515"/>
      <c r="AD515"/>
    </row>
    <row r="516" spans="1:30" s="10" customFormat="1" x14ac:dyDescent="0.2">
      <c r="A516" s="30"/>
      <c r="B516" s="4"/>
      <c r="C516" s="4"/>
      <c r="D516" s="32"/>
      <c r="E516" s="32"/>
      <c r="F516" s="35"/>
      <c r="G516" s="31"/>
      <c r="I516" s="32"/>
      <c r="L516" s="33"/>
      <c r="M516" s="33"/>
      <c r="N516" s="33"/>
      <c r="O516" s="33"/>
      <c r="P516" s="33"/>
      <c r="Q516" s="33"/>
      <c r="R516" s="33"/>
      <c r="S516" s="33"/>
      <c r="T516"/>
      <c r="U516" s="39"/>
      <c r="V516" s="39"/>
      <c r="W516" s="40"/>
      <c r="X516"/>
      <c r="Y516"/>
      <c r="Z516" s="39"/>
      <c r="AA516" s="39"/>
      <c r="AB516"/>
      <c r="AC516"/>
      <c r="AD516"/>
    </row>
    <row r="517" spans="1:30" s="10" customFormat="1" x14ac:dyDescent="0.2">
      <c r="A517" s="30"/>
      <c r="B517" s="4"/>
      <c r="C517" s="4"/>
      <c r="D517" s="32"/>
      <c r="E517" s="32"/>
      <c r="F517" s="35"/>
      <c r="G517" s="31"/>
      <c r="I517" s="32"/>
      <c r="L517" s="33"/>
      <c r="M517" s="33"/>
      <c r="N517" s="33"/>
      <c r="O517" s="33"/>
      <c r="P517" s="33"/>
      <c r="Q517" s="33"/>
      <c r="R517" s="33"/>
      <c r="S517" s="33"/>
      <c r="T517"/>
      <c r="U517" s="39"/>
      <c r="V517" s="39"/>
      <c r="W517" s="40"/>
      <c r="X517"/>
      <c r="Y517"/>
      <c r="Z517" s="39"/>
      <c r="AA517" s="39"/>
      <c r="AB517"/>
      <c r="AC517"/>
      <c r="AD517"/>
    </row>
    <row r="518" spans="1:30" s="10" customFormat="1" x14ac:dyDescent="0.2">
      <c r="A518" s="30"/>
      <c r="B518" s="4"/>
      <c r="C518" s="4"/>
      <c r="D518" s="32"/>
      <c r="E518" s="32"/>
      <c r="F518" s="35"/>
      <c r="G518" s="31"/>
      <c r="I518" s="32"/>
      <c r="L518" s="33"/>
      <c r="M518" s="33"/>
      <c r="N518" s="33"/>
      <c r="O518" s="33"/>
      <c r="P518" s="33"/>
      <c r="Q518" s="33"/>
      <c r="R518" s="33"/>
      <c r="S518" s="33"/>
      <c r="T518"/>
      <c r="U518" s="39"/>
      <c r="V518" s="39"/>
      <c r="W518" s="40"/>
      <c r="X518"/>
      <c r="Y518"/>
      <c r="Z518" s="39"/>
      <c r="AA518" s="39"/>
      <c r="AB518"/>
      <c r="AC518"/>
      <c r="AD518"/>
    </row>
    <row r="519" spans="1:30" s="10" customFormat="1" x14ac:dyDescent="0.2">
      <c r="A519" s="30"/>
      <c r="B519" s="4"/>
      <c r="C519" s="4"/>
      <c r="D519" s="32"/>
      <c r="E519" s="32"/>
      <c r="F519" s="35"/>
      <c r="G519" s="31"/>
      <c r="I519" s="32"/>
      <c r="L519" s="33"/>
      <c r="M519" s="33"/>
      <c r="N519" s="33"/>
      <c r="O519" s="33"/>
      <c r="P519" s="33"/>
      <c r="Q519" s="33"/>
      <c r="R519" s="33"/>
      <c r="S519" s="33"/>
      <c r="T519"/>
      <c r="U519" s="39"/>
      <c r="V519" s="39"/>
      <c r="W519" s="40"/>
      <c r="X519"/>
      <c r="Y519"/>
      <c r="Z519" s="39"/>
      <c r="AA519" s="39"/>
      <c r="AB519"/>
      <c r="AC519"/>
      <c r="AD519"/>
    </row>
    <row r="520" spans="1:30" s="10" customFormat="1" x14ac:dyDescent="0.2">
      <c r="A520" s="30"/>
      <c r="B520" s="4"/>
      <c r="C520" s="4"/>
      <c r="D520" s="32"/>
      <c r="E520" s="32"/>
      <c r="F520" s="35"/>
      <c r="G520" s="31"/>
      <c r="I520" s="32"/>
      <c r="L520" s="33"/>
      <c r="M520" s="33"/>
      <c r="N520" s="33"/>
      <c r="O520" s="33"/>
      <c r="P520" s="33"/>
      <c r="Q520" s="33"/>
      <c r="R520" s="33"/>
      <c r="S520" s="33"/>
      <c r="T520"/>
      <c r="U520" s="39"/>
      <c r="V520" s="39"/>
      <c r="W520" s="40"/>
      <c r="X520"/>
      <c r="Y520"/>
      <c r="Z520" s="39"/>
      <c r="AA520" s="39"/>
      <c r="AB520"/>
      <c r="AC520"/>
      <c r="AD520"/>
    </row>
    <row r="521" spans="1:30" s="10" customFormat="1" x14ac:dyDescent="0.2">
      <c r="A521" s="30"/>
      <c r="B521" s="4"/>
      <c r="C521" s="4"/>
      <c r="D521" s="32"/>
      <c r="E521" s="32"/>
      <c r="F521" s="35"/>
      <c r="G521" s="31"/>
      <c r="I521" s="32"/>
      <c r="L521" s="33"/>
      <c r="M521" s="33"/>
      <c r="N521" s="33"/>
      <c r="O521" s="33"/>
      <c r="P521" s="33"/>
      <c r="Q521" s="33"/>
      <c r="R521" s="33"/>
      <c r="S521" s="33"/>
      <c r="T521"/>
      <c r="U521" s="39"/>
      <c r="V521" s="39"/>
      <c r="W521" s="40"/>
      <c r="X521"/>
      <c r="Y521"/>
      <c r="Z521" s="39"/>
      <c r="AA521" s="39"/>
      <c r="AB521"/>
      <c r="AC521"/>
      <c r="AD521"/>
    </row>
    <row r="522" spans="1:30" s="10" customFormat="1" x14ac:dyDescent="0.2">
      <c r="A522" s="30"/>
      <c r="B522" s="4"/>
      <c r="C522" s="4"/>
      <c r="D522" s="32"/>
      <c r="E522" s="32"/>
      <c r="F522" s="35"/>
      <c r="G522" s="31"/>
      <c r="I522" s="32"/>
      <c r="L522" s="33"/>
      <c r="M522" s="33"/>
      <c r="N522" s="33"/>
      <c r="O522" s="33"/>
      <c r="P522" s="33"/>
      <c r="Q522" s="33"/>
      <c r="R522" s="33"/>
      <c r="S522" s="33"/>
      <c r="T522"/>
      <c r="U522" s="39"/>
      <c r="V522" s="39"/>
      <c r="W522" s="40"/>
      <c r="X522"/>
      <c r="Y522"/>
      <c r="Z522" s="39"/>
      <c r="AA522" s="39"/>
      <c r="AB522"/>
      <c r="AC522"/>
      <c r="AD522"/>
    </row>
    <row r="523" spans="1:30" s="10" customFormat="1" x14ac:dyDescent="0.2">
      <c r="A523" s="30"/>
      <c r="B523" s="4"/>
      <c r="C523" s="4"/>
      <c r="D523" s="32"/>
      <c r="E523" s="32"/>
      <c r="F523" s="35"/>
      <c r="G523" s="31"/>
      <c r="I523" s="32"/>
      <c r="L523" s="33"/>
      <c r="M523" s="33"/>
      <c r="N523" s="33"/>
      <c r="O523" s="33"/>
      <c r="P523" s="33"/>
      <c r="Q523" s="33"/>
      <c r="R523" s="33"/>
      <c r="S523" s="33"/>
      <c r="T523"/>
      <c r="U523" s="39"/>
      <c r="V523" s="39"/>
      <c r="W523" s="40"/>
      <c r="X523"/>
      <c r="Y523"/>
      <c r="Z523" s="39"/>
      <c r="AA523" s="39"/>
      <c r="AB523"/>
      <c r="AC523"/>
      <c r="AD523"/>
    </row>
    <row r="524" spans="1:30" s="10" customFormat="1" x14ac:dyDescent="0.2">
      <c r="A524" s="30"/>
      <c r="B524" s="4"/>
      <c r="C524" s="4"/>
      <c r="D524" s="32"/>
      <c r="E524" s="32"/>
      <c r="F524" s="35"/>
      <c r="G524" s="31"/>
      <c r="I524" s="32"/>
      <c r="L524" s="33"/>
      <c r="M524" s="33"/>
      <c r="N524" s="33"/>
      <c r="O524" s="33"/>
      <c r="P524" s="33"/>
      <c r="Q524" s="33"/>
      <c r="R524" s="33"/>
      <c r="S524" s="33"/>
      <c r="T524"/>
      <c r="U524" s="39"/>
      <c r="V524" s="39"/>
      <c r="W524" s="40"/>
      <c r="X524"/>
      <c r="Y524"/>
      <c r="Z524" s="39"/>
      <c r="AA524" s="39"/>
      <c r="AB524"/>
      <c r="AC524"/>
      <c r="AD524"/>
    </row>
    <row r="525" spans="1:30" s="10" customFormat="1" x14ac:dyDescent="0.2">
      <c r="A525" s="30"/>
      <c r="B525" s="4"/>
      <c r="C525" s="4"/>
      <c r="D525" s="32"/>
      <c r="E525" s="32"/>
      <c r="F525" s="35"/>
      <c r="G525" s="31"/>
      <c r="I525" s="32"/>
      <c r="L525" s="33"/>
      <c r="M525" s="33"/>
      <c r="N525" s="33"/>
      <c r="O525" s="33"/>
      <c r="P525" s="33"/>
      <c r="Q525" s="33"/>
      <c r="R525" s="33"/>
      <c r="S525" s="33"/>
      <c r="T525"/>
      <c r="U525" s="39"/>
      <c r="V525" s="39"/>
      <c r="W525" s="40"/>
      <c r="X525"/>
      <c r="Y525"/>
      <c r="Z525" s="39"/>
      <c r="AA525" s="39"/>
      <c r="AB525"/>
      <c r="AC525"/>
      <c r="AD525"/>
    </row>
    <row r="526" spans="1:30" s="10" customFormat="1" x14ac:dyDescent="0.2">
      <c r="A526" s="30"/>
      <c r="B526" s="4"/>
      <c r="C526" s="4"/>
      <c r="D526" s="32"/>
      <c r="E526" s="32"/>
      <c r="F526" s="35"/>
      <c r="G526" s="31"/>
      <c r="I526" s="32"/>
      <c r="L526" s="33"/>
      <c r="M526" s="33"/>
      <c r="N526" s="33"/>
      <c r="O526" s="33"/>
      <c r="P526" s="33"/>
      <c r="Q526" s="33"/>
      <c r="R526" s="33"/>
      <c r="S526" s="33"/>
      <c r="T526"/>
      <c r="U526" s="39"/>
      <c r="V526" s="39"/>
      <c r="W526" s="40"/>
      <c r="X526"/>
      <c r="Y526"/>
      <c r="Z526" s="39"/>
      <c r="AA526" s="39"/>
      <c r="AB526"/>
      <c r="AC526"/>
      <c r="AD526"/>
    </row>
    <row r="527" spans="1:30" s="10" customFormat="1" x14ac:dyDescent="0.2">
      <c r="A527" s="30"/>
      <c r="B527" s="4"/>
      <c r="C527" s="4"/>
      <c r="D527" s="32"/>
      <c r="E527" s="32"/>
      <c r="F527" s="35"/>
      <c r="G527" s="31"/>
      <c r="I527" s="32"/>
      <c r="L527" s="33"/>
      <c r="M527" s="33"/>
      <c r="N527" s="33"/>
      <c r="O527" s="33"/>
      <c r="P527" s="33"/>
      <c r="Q527" s="33"/>
      <c r="R527" s="33"/>
      <c r="S527" s="33"/>
      <c r="T527"/>
      <c r="U527" s="39"/>
      <c r="V527" s="39"/>
      <c r="W527" s="40"/>
      <c r="X527"/>
      <c r="Y527"/>
      <c r="Z527" s="39"/>
      <c r="AA527" s="39"/>
      <c r="AB527"/>
      <c r="AC527"/>
      <c r="AD527"/>
    </row>
    <row r="528" spans="1:30" s="10" customFormat="1" x14ac:dyDescent="0.2">
      <c r="A528" s="30"/>
      <c r="B528" s="4"/>
      <c r="C528" s="4"/>
      <c r="D528" s="32"/>
      <c r="E528" s="32"/>
      <c r="F528" s="35"/>
      <c r="G528" s="31"/>
      <c r="I528" s="32"/>
      <c r="L528" s="33"/>
      <c r="M528" s="33"/>
      <c r="N528" s="33"/>
      <c r="O528" s="33"/>
      <c r="P528" s="33"/>
      <c r="Q528" s="33"/>
      <c r="R528" s="33"/>
      <c r="S528" s="33"/>
      <c r="T528"/>
      <c r="U528" s="39"/>
      <c r="V528" s="39"/>
      <c r="W528" s="40"/>
      <c r="X528"/>
      <c r="Y528"/>
      <c r="Z528" s="39"/>
      <c r="AA528" s="39"/>
      <c r="AB528"/>
      <c r="AC528"/>
      <c r="AD528"/>
    </row>
    <row r="529" spans="1:30" s="10" customFormat="1" x14ac:dyDescent="0.2">
      <c r="A529" s="30"/>
      <c r="B529" s="4"/>
      <c r="C529" s="4"/>
      <c r="D529" s="32"/>
      <c r="E529" s="32"/>
      <c r="F529" s="35"/>
      <c r="G529" s="31"/>
      <c r="I529" s="32"/>
      <c r="L529" s="33"/>
      <c r="M529" s="33"/>
      <c r="N529" s="33"/>
      <c r="O529" s="33"/>
      <c r="P529" s="33"/>
      <c r="Q529" s="33"/>
      <c r="R529" s="33"/>
      <c r="S529" s="33"/>
      <c r="T529"/>
      <c r="U529" s="39"/>
      <c r="V529" s="39"/>
      <c r="W529" s="40"/>
      <c r="X529"/>
      <c r="Y529"/>
      <c r="Z529" s="39"/>
      <c r="AA529" s="39"/>
      <c r="AB529"/>
      <c r="AC529"/>
      <c r="AD529"/>
    </row>
    <row r="530" spans="1:30" s="10" customFormat="1" x14ac:dyDescent="0.2">
      <c r="A530" s="30"/>
      <c r="B530" s="4"/>
      <c r="C530" s="4"/>
      <c r="D530" s="32"/>
      <c r="E530" s="32"/>
      <c r="F530" s="35"/>
      <c r="G530" s="31"/>
      <c r="I530" s="32"/>
      <c r="L530" s="33"/>
      <c r="M530" s="33"/>
      <c r="N530" s="33"/>
      <c r="O530" s="33"/>
      <c r="P530" s="33"/>
      <c r="Q530" s="33"/>
      <c r="R530" s="33"/>
      <c r="S530" s="33"/>
      <c r="T530"/>
      <c r="U530" s="39"/>
      <c r="V530" s="39"/>
      <c r="W530" s="40"/>
      <c r="X530"/>
      <c r="Y530"/>
      <c r="Z530" s="39"/>
      <c r="AA530" s="39"/>
      <c r="AB530"/>
      <c r="AC530"/>
      <c r="AD530"/>
    </row>
    <row r="531" spans="1:30" s="10" customFormat="1" x14ac:dyDescent="0.2">
      <c r="A531" s="30"/>
      <c r="B531" s="4"/>
      <c r="C531" s="4"/>
      <c r="D531" s="32"/>
      <c r="E531" s="32"/>
      <c r="F531" s="35"/>
      <c r="G531" s="31"/>
      <c r="I531" s="32"/>
      <c r="L531" s="33"/>
      <c r="M531" s="33"/>
      <c r="N531" s="33"/>
      <c r="O531" s="33"/>
      <c r="P531" s="33"/>
      <c r="Q531" s="33"/>
      <c r="R531" s="33"/>
      <c r="S531" s="33"/>
      <c r="T531"/>
      <c r="U531" s="39"/>
      <c r="V531" s="39"/>
      <c r="W531" s="40"/>
      <c r="X531"/>
      <c r="Y531"/>
      <c r="Z531" s="39"/>
      <c r="AA531" s="39"/>
      <c r="AB531"/>
      <c r="AC531"/>
      <c r="AD531"/>
    </row>
    <row r="532" spans="1:30" s="10" customFormat="1" x14ac:dyDescent="0.2">
      <c r="A532" s="30"/>
      <c r="B532" s="4"/>
      <c r="C532" s="4"/>
      <c r="D532" s="32"/>
      <c r="E532" s="32"/>
      <c r="F532" s="35"/>
      <c r="G532" s="31"/>
      <c r="I532" s="32"/>
      <c r="L532" s="33"/>
      <c r="M532" s="33"/>
      <c r="N532" s="33"/>
      <c r="O532" s="33"/>
      <c r="P532" s="33"/>
      <c r="Q532" s="33"/>
      <c r="R532" s="33"/>
      <c r="S532" s="33"/>
      <c r="T532"/>
      <c r="U532" s="39"/>
      <c r="V532" s="39"/>
      <c r="W532" s="40"/>
      <c r="X532"/>
      <c r="Y532"/>
      <c r="Z532" s="39"/>
      <c r="AA532" s="39"/>
      <c r="AB532"/>
      <c r="AC532"/>
      <c r="AD532"/>
    </row>
    <row r="533" spans="1:30" s="10" customFormat="1" x14ac:dyDescent="0.2">
      <c r="A533" s="30"/>
      <c r="B533" s="4"/>
      <c r="C533" s="4"/>
      <c r="D533" s="32"/>
      <c r="E533" s="32"/>
      <c r="F533" s="35"/>
      <c r="G533" s="31"/>
      <c r="I533" s="32"/>
      <c r="L533" s="33"/>
      <c r="M533" s="33"/>
      <c r="N533" s="33"/>
      <c r="O533" s="33"/>
      <c r="P533" s="33"/>
      <c r="Q533" s="33"/>
      <c r="R533" s="33"/>
      <c r="S533" s="33"/>
      <c r="T533"/>
      <c r="U533" s="39"/>
      <c r="V533" s="39"/>
      <c r="W533" s="40"/>
      <c r="X533"/>
      <c r="Y533"/>
      <c r="Z533" s="39"/>
      <c r="AA533" s="39"/>
      <c r="AB533"/>
      <c r="AC533"/>
      <c r="AD533"/>
    </row>
    <row r="534" spans="1:30" s="10" customFormat="1" x14ac:dyDescent="0.2">
      <c r="A534" s="30"/>
      <c r="B534" s="4"/>
      <c r="C534" s="4"/>
      <c r="D534" s="32"/>
      <c r="E534" s="32"/>
      <c r="F534" s="35"/>
      <c r="G534" s="31"/>
      <c r="I534" s="32"/>
      <c r="L534" s="33"/>
      <c r="M534" s="33"/>
      <c r="N534" s="33"/>
      <c r="O534" s="33"/>
      <c r="P534" s="33"/>
      <c r="Q534" s="33"/>
      <c r="R534" s="33"/>
      <c r="S534" s="33"/>
      <c r="T534"/>
      <c r="U534" s="39"/>
      <c r="V534" s="39"/>
      <c r="W534" s="40"/>
      <c r="X534"/>
      <c r="Y534"/>
      <c r="Z534" s="39"/>
      <c r="AA534" s="39"/>
      <c r="AB534"/>
      <c r="AC534"/>
      <c r="AD534"/>
    </row>
    <row r="535" spans="1:30" s="10" customFormat="1" x14ac:dyDescent="0.2">
      <c r="A535" s="30"/>
      <c r="B535" s="4"/>
      <c r="C535" s="4"/>
      <c r="D535" s="32"/>
      <c r="E535" s="32"/>
      <c r="F535" s="35"/>
      <c r="G535" s="31"/>
      <c r="I535" s="32"/>
      <c r="L535" s="33"/>
      <c r="M535" s="33"/>
      <c r="N535" s="33"/>
      <c r="O535" s="33"/>
      <c r="P535" s="33"/>
      <c r="Q535" s="33"/>
      <c r="R535" s="33"/>
      <c r="S535" s="33"/>
      <c r="T535"/>
      <c r="U535" s="39"/>
      <c r="V535" s="39"/>
      <c r="W535" s="40"/>
      <c r="X535"/>
      <c r="Y535"/>
      <c r="Z535" s="39"/>
      <c r="AA535" s="39"/>
      <c r="AB535"/>
      <c r="AC535"/>
      <c r="AD535"/>
    </row>
    <row r="536" spans="1:30" s="10" customFormat="1" x14ac:dyDescent="0.2">
      <c r="A536" s="30"/>
      <c r="B536" s="4"/>
      <c r="C536" s="4"/>
      <c r="D536" s="32"/>
      <c r="E536" s="32"/>
      <c r="F536" s="35"/>
      <c r="G536" s="31"/>
      <c r="I536" s="32"/>
      <c r="L536" s="33"/>
      <c r="M536" s="33"/>
      <c r="N536" s="33"/>
      <c r="O536" s="33"/>
      <c r="P536" s="33"/>
      <c r="Q536" s="33"/>
      <c r="R536" s="33"/>
      <c r="S536" s="33"/>
      <c r="T536"/>
      <c r="U536" s="39"/>
      <c r="V536" s="39"/>
      <c r="W536" s="40"/>
      <c r="X536"/>
      <c r="Y536"/>
      <c r="Z536" s="39"/>
      <c r="AA536" s="39"/>
      <c r="AB536"/>
      <c r="AC536"/>
      <c r="AD536"/>
    </row>
    <row r="537" spans="1:30" s="10" customFormat="1" x14ac:dyDescent="0.2">
      <c r="A537" s="30"/>
      <c r="B537" s="4"/>
      <c r="C537" s="4"/>
      <c r="D537" s="32"/>
      <c r="E537" s="32"/>
      <c r="F537" s="35"/>
      <c r="G537" s="31"/>
      <c r="I537" s="32"/>
      <c r="L537" s="33"/>
      <c r="M537" s="33"/>
      <c r="N537" s="33"/>
      <c r="O537" s="33"/>
      <c r="P537" s="33"/>
      <c r="Q537" s="33"/>
      <c r="R537" s="33"/>
      <c r="S537" s="33"/>
      <c r="T537"/>
      <c r="U537" s="39"/>
      <c r="V537" s="39"/>
      <c r="W537" s="40"/>
      <c r="X537"/>
      <c r="Y537"/>
      <c r="Z537" s="39"/>
      <c r="AA537" s="39"/>
      <c r="AB537"/>
      <c r="AC537"/>
      <c r="AD537"/>
    </row>
    <row r="538" spans="1:30" s="10" customFormat="1" x14ac:dyDescent="0.2">
      <c r="A538" s="30"/>
      <c r="B538" s="4"/>
      <c r="C538" s="4"/>
      <c r="D538" s="32"/>
      <c r="E538" s="32"/>
      <c r="F538" s="35"/>
      <c r="G538" s="31"/>
      <c r="I538" s="32"/>
      <c r="L538" s="33"/>
      <c r="M538" s="33"/>
      <c r="N538" s="33"/>
      <c r="O538" s="33"/>
      <c r="P538" s="33"/>
      <c r="Q538" s="33"/>
      <c r="R538" s="33"/>
      <c r="S538" s="33"/>
      <c r="T538"/>
      <c r="U538" s="39"/>
      <c r="V538" s="39"/>
      <c r="W538" s="40"/>
      <c r="X538"/>
      <c r="Y538"/>
      <c r="Z538" s="39"/>
      <c r="AA538" s="39"/>
      <c r="AB538"/>
      <c r="AC538"/>
      <c r="AD538"/>
    </row>
    <row r="539" spans="1:30" s="10" customFormat="1" x14ac:dyDescent="0.2">
      <c r="A539" s="30"/>
      <c r="B539" s="4"/>
      <c r="C539" s="4"/>
      <c r="D539" s="32"/>
      <c r="E539" s="32"/>
      <c r="F539" s="35"/>
      <c r="G539" s="31"/>
      <c r="I539" s="32"/>
      <c r="L539" s="33"/>
      <c r="M539" s="33"/>
      <c r="N539" s="33"/>
      <c r="O539" s="33"/>
      <c r="P539" s="33"/>
      <c r="Q539" s="33"/>
      <c r="R539" s="33"/>
      <c r="S539" s="33"/>
      <c r="T539"/>
      <c r="U539" s="39"/>
      <c r="V539" s="39"/>
      <c r="W539" s="40"/>
      <c r="X539"/>
      <c r="Y539"/>
      <c r="Z539" s="39"/>
      <c r="AA539" s="39"/>
      <c r="AB539"/>
      <c r="AC539"/>
      <c r="AD539"/>
    </row>
    <row r="540" spans="1:30" s="10" customFormat="1" x14ac:dyDescent="0.2">
      <c r="A540" s="30"/>
      <c r="B540" s="4"/>
      <c r="C540" s="4"/>
      <c r="D540" s="32"/>
      <c r="E540" s="32"/>
      <c r="F540" s="35"/>
      <c r="G540" s="31"/>
      <c r="I540" s="32"/>
      <c r="L540" s="33"/>
      <c r="M540" s="33"/>
      <c r="N540" s="33"/>
      <c r="O540" s="33"/>
      <c r="P540" s="33"/>
      <c r="Q540" s="33"/>
      <c r="R540" s="33"/>
      <c r="S540" s="33"/>
      <c r="T540"/>
      <c r="U540" s="39"/>
      <c r="V540" s="39"/>
      <c r="W540" s="40"/>
      <c r="X540"/>
      <c r="Y540"/>
      <c r="Z540" s="39"/>
      <c r="AA540" s="39"/>
      <c r="AB540"/>
      <c r="AC540"/>
      <c r="AD540"/>
    </row>
    <row r="541" spans="1:30" s="10" customFormat="1" x14ac:dyDescent="0.2">
      <c r="A541" s="30"/>
      <c r="B541" s="4"/>
      <c r="C541" s="4"/>
      <c r="D541" s="32"/>
      <c r="E541" s="32"/>
      <c r="F541" s="35"/>
      <c r="G541" s="31"/>
      <c r="I541" s="32"/>
      <c r="L541" s="33"/>
      <c r="M541" s="33"/>
      <c r="N541" s="33"/>
      <c r="O541" s="33"/>
      <c r="P541" s="33"/>
      <c r="Q541" s="33"/>
      <c r="R541" s="33"/>
      <c r="S541" s="33"/>
      <c r="T541"/>
      <c r="U541" s="39"/>
      <c r="V541" s="39"/>
      <c r="W541" s="40"/>
      <c r="X541"/>
      <c r="Y541"/>
      <c r="Z541" s="39"/>
      <c r="AA541" s="39"/>
      <c r="AB541"/>
      <c r="AC541"/>
      <c r="AD541"/>
    </row>
    <row r="542" spans="1:30" s="10" customFormat="1" x14ac:dyDescent="0.2">
      <c r="A542" s="30"/>
      <c r="B542" s="4"/>
      <c r="C542" s="4"/>
      <c r="D542" s="32"/>
      <c r="E542" s="32"/>
      <c r="F542" s="35"/>
      <c r="G542" s="31"/>
      <c r="I542" s="32"/>
      <c r="L542" s="33"/>
      <c r="M542" s="33"/>
      <c r="N542" s="33"/>
      <c r="O542" s="33"/>
      <c r="P542" s="33"/>
      <c r="Q542" s="33"/>
      <c r="R542" s="33"/>
      <c r="S542" s="33"/>
      <c r="T542"/>
      <c r="U542" s="39"/>
      <c r="V542" s="39"/>
      <c r="W542" s="40"/>
      <c r="X542"/>
      <c r="Y542"/>
      <c r="Z542" s="39"/>
      <c r="AA542" s="39"/>
      <c r="AB542"/>
      <c r="AC542"/>
      <c r="AD542"/>
    </row>
    <row r="543" spans="1:30" s="10" customFormat="1" x14ac:dyDescent="0.2">
      <c r="A543" s="30"/>
      <c r="B543" s="4"/>
      <c r="C543" s="4"/>
      <c r="D543" s="32"/>
      <c r="E543" s="32"/>
      <c r="F543" s="35"/>
      <c r="G543" s="31"/>
      <c r="I543" s="32"/>
      <c r="L543" s="33"/>
      <c r="M543" s="33"/>
      <c r="N543" s="33"/>
      <c r="O543" s="33"/>
      <c r="P543" s="33"/>
      <c r="Q543" s="33"/>
      <c r="R543" s="33"/>
      <c r="S543" s="33"/>
      <c r="T543"/>
      <c r="U543" s="39"/>
      <c r="V543" s="39"/>
      <c r="W543" s="40"/>
      <c r="X543"/>
      <c r="Y543"/>
      <c r="Z543" s="39"/>
      <c r="AA543" s="39"/>
      <c r="AB543"/>
      <c r="AC543"/>
      <c r="AD543"/>
    </row>
    <row r="544" spans="1:30" s="10" customFormat="1" x14ac:dyDescent="0.2">
      <c r="A544" s="30"/>
      <c r="B544" s="4"/>
      <c r="C544" s="4"/>
      <c r="D544" s="32"/>
      <c r="E544" s="32"/>
      <c r="F544" s="35"/>
      <c r="G544" s="31"/>
      <c r="I544" s="32"/>
      <c r="L544" s="33"/>
      <c r="M544" s="33"/>
      <c r="N544" s="33"/>
      <c r="O544" s="33"/>
      <c r="P544" s="33"/>
      <c r="Q544" s="33"/>
      <c r="R544" s="33"/>
      <c r="S544" s="33"/>
      <c r="T544"/>
      <c r="U544" s="39"/>
      <c r="V544" s="39"/>
      <c r="W544" s="40"/>
      <c r="X544"/>
      <c r="Y544"/>
      <c r="Z544" s="39"/>
      <c r="AA544" s="39"/>
      <c r="AB544"/>
      <c r="AC544"/>
      <c r="AD544"/>
    </row>
    <row r="545" spans="1:30" s="10" customFormat="1" x14ac:dyDescent="0.2">
      <c r="A545" s="30"/>
      <c r="B545" s="4"/>
      <c r="C545" s="4"/>
      <c r="D545" s="32"/>
      <c r="E545" s="32"/>
      <c r="F545" s="35"/>
      <c r="G545" s="31"/>
      <c r="I545" s="32"/>
      <c r="L545" s="33"/>
      <c r="M545" s="33"/>
      <c r="N545" s="33"/>
      <c r="O545" s="33"/>
      <c r="P545" s="33"/>
      <c r="Q545" s="33"/>
      <c r="R545" s="33"/>
      <c r="S545" s="33"/>
      <c r="T545"/>
      <c r="U545" s="39"/>
      <c r="V545" s="39"/>
      <c r="W545" s="40"/>
      <c r="X545"/>
      <c r="Y545"/>
      <c r="Z545" s="39"/>
      <c r="AA545" s="39"/>
      <c r="AB545"/>
      <c r="AC545"/>
      <c r="AD545"/>
    </row>
    <row r="546" spans="1:30" s="10" customFormat="1" x14ac:dyDescent="0.2">
      <c r="A546" s="30"/>
      <c r="B546" s="4"/>
      <c r="C546" s="4"/>
      <c r="D546" s="32"/>
      <c r="E546" s="32"/>
      <c r="F546" s="35"/>
      <c r="G546" s="31"/>
      <c r="I546" s="32"/>
      <c r="L546" s="33"/>
      <c r="M546" s="33"/>
      <c r="N546" s="33"/>
      <c r="O546" s="33"/>
      <c r="P546" s="33"/>
      <c r="Q546" s="33"/>
      <c r="R546" s="33"/>
      <c r="S546" s="33"/>
      <c r="T546"/>
      <c r="U546" s="39"/>
      <c r="V546" s="39"/>
      <c r="W546" s="40"/>
      <c r="X546"/>
      <c r="Y546"/>
      <c r="Z546" s="39"/>
      <c r="AA546" s="39"/>
      <c r="AB546"/>
      <c r="AC546"/>
      <c r="AD546"/>
    </row>
    <row r="547" spans="1:30" s="10" customFormat="1" x14ac:dyDescent="0.2">
      <c r="A547" s="30"/>
      <c r="B547" s="4"/>
      <c r="C547" s="4"/>
      <c r="D547" s="32"/>
      <c r="E547" s="32"/>
      <c r="F547" s="35"/>
      <c r="G547" s="31"/>
      <c r="I547" s="32"/>
      <c r="L547" s="33"/>
      <c r="M547" s="33"/>
      <c r="N547" s="33"/>
      <c r="O547" s="33"/>
      <c r="P547" s="33"/>
      <c r="Q547" s="33"/>
      <c r="R547" s="33"/>
      <c r="S547" s="33"/>
      <c r="T547"/>
      <c r="U547" s="39"/>
      <c r="V547" s="39"/>
      <c r="W547" s="40"/>
      <c r="X547"/>
      <c r="Y547"/>
      <c r="Z547" s="39"/>
      <c r="AA547" s="39"/>
      <c r="AB547"/>
      <c r="AC547"/>
      <c r="AD547"/>
    </row>
    <row r="548" spans="1:30" s="10" customFormat="1" x14ac:dyDescent="0.2">
      <c r="A548" s="30"/>
      <c r="B548" s="4"/>
      <c r="C548" s="4"/>
      <c r="D548" s="32"/>
      <c r="E548" s="32"/>
      <c r="F548" s="35"/>
      <c r="G548" s="31"/>
      <c r="I548" s="32"/>
      <c r="L548" s="33"/>
      <c r="M548" s="33"/>
      <c r="N548" s="33"/>
      <c r="O548" s="33"/>
      <c r="P548" s="33"/>
      <c r="Q548" s="33"/>
      <c r="R548" s="33"/>
      <c r="S548" s="33"/>
      <c r="T548"/>
      <c r="U548" s="39"/>
      <c r="V548" s="39"/>
      <c r="W548" s="40"/>
      <c r="X548"/>
      <c r="Y548"/>
      <c r="Z548" s="39"/>
      <c r="AA548" s="39"/>
      <c r="AB548"/>
      <c r="AC548"/>
      <c r="AD548"/>
    </row>
    <row r="549" spans="1:30" s="10" customFormat="1" x14ac:dyDescent="0.2">
      <c r="A549" s="30"/>
      <c r="B549" s="4"/>
      <c r="C549" s="4"/>
      <c r="D549" s="32"/>
      <c r="E549" s="32"/>
      <c r="F549" s="35"/>
      <c r="G549" s="31"/>
      <c r="I549" s="32"/>
      <c r="L549" s="33"/>
      <c r="M549" s="33"/>
      <c r="N549" s="33"/>
      <c r="O549" s="33"/>
      <c r="P549" s="33"/>
      <c r="Q549" s="33"/>
      <c r="R549" s="33"/>
      <c r="S549" s="33"/>
      <c r="T549"/>
      <c r="U549" s="39"/>
      <c r="V549" s="39"/>
      <c r="W549" s="40"/>
      <c r="X549"/>
      <c r="Y549"/>
      <c r="Z549" s="39"/>
      <c r="AA549" s="39"/>
      <c r="AB549"/>
      <c r="AC549"/>
      <c r="AD549"/>
    </row>
    <row r="550" spans="1:30" s="10" customFormat="1" x14ac:dyDescent="0.2">
      <c r="A550" s="30"/>
      <c r="B550" s="4"/>
      <c r="C550" s="4"/>
      <c r="D550" s="32"/>
      <c r="E550" s="32"/>
      <c r="F550" s="35"/>
      <c r="G550" s="31"/>
      <c r="I550" s="32"/>
      <c r="L550" s="33"/>
      <c r="M550" s="33"/>
      <c r="N550" s="33"/>
      <c r="O550" s="33"/>
      <c r="P550" s="33"/>
      <c r="Q550" s="33"/>
      <c r="R550" s="33"/>
      <c r="S550" s="33"/>
      <c r="T550"/>
      <c r="U550" s="39"/>
      <c r="V550" s="39"/>
      <c r="W550" s="40"/>
      <c r="X550"/>
      <c r="Y550"/>
      <c r="Z550" s="39"/>
      <c r="AA550" s="39"/>
      <c r="AB550"/>
      <c r="AC550"/>
      <c r="AD550"/>
    </row>
    <row r="551" spans="1:30" s="10" customFormat="1" x14ac:dyDescent="0.2">
      <c r="A551" s="30"/>
      <c r="B551" s="4"/>
      <c r="C551" s="4"/>
      <c r="D551" s="32"/>
      <c r="E551" s="32"/>
      <c r="F551" s="35"/>
      <c r="G551" s="31"/>
      <c r="I551" s="32"/>
      <c r="L551" s="33"/>
      <c r="M551" s="33"/>
      <c r="N551" s="33"/>
      <c r="O551" s="33"/>
      <c r="P551" s="33"/>
      <c r="Q551" s="33"/>
      <c r="R551" s="33"/>
      <c r="S551" s="33"/>
      <c r="T551"/>
      <c r="U551" s="39"/>
      <c r="V551" s="39"/>
      <c r="W551" s="40"/>
      <c r="X551"/>
      <c r="Y551"/>
      <c r="Z551" s="39"/>
      <c r="AA551" s="39"/>
      <c r="AB551"/>
      <c r="AC551"/>
      <c r="AD551"/>
    </row>
    <row r="552" spans="1:30" s="10" customFormat="1" x14ac:dyDescent="0.2">
      <c r="A552" s="30"/>
      <c r="B552" s="4"/>
      <c r="C552" s="4"/>
      <c r="D552" s="32"/>
      <c r="E552" s="32"/>
      <c r="F552" s="35"/>
      <c r="G552" s="31"/>
      <c r="I552" s="32"/>
      <c r="L552" s="33"/>
      <c r="M552" s="33"/>
      <c r="N552" s="33"/>
      <c r="O552" s="33"/>
      <c r="P552" s="33"/>
      <c r="Q552" s="33"/>
      <c r="R552" s="33"/>
      <c r="S552" s="33"/>
      <c r="T552"/>
      <c r="U552" s="39"/>
      <c r="V552" s="39"/>
      <c r="W552" s="40"/>
      <c r="X552"/>
      <c r="Y552"/>
      <c r="Z552" s="39"/>
      <c r="AA552" s="39"/>
      <c r="AB552"/>
      <c r="AC552"/>
      <c r="AD552"/>
    </row>
    <row r="553" spans="1:30" s="10" customFormat="1" x14ac:dyDescent="0.2">
      <c r="A553" s="30"/>
      <c r="B553" s="4"/>
      <c r="C553" s="4"/>
      <c r="D553" s="32"/>
      <c r="E553" s="32"/>
      <c r="F553" s="35"/>
      <c r="G553" s="31"/>
      <c r="I553" s="32"/>
      <c r="L553" s="33"/>
      <c r="M553" s="33"/>
      <c r="N553" s="33"/>
      <c r="O553" s="33"/>
      <c r="P553" s="33"/>
      <c r="Q553" s="33"/>
      <c r="R553" s="33"/>
      <c r="S553" s="33"/>
      <c r="T553"/>
      <c r="U553" s="39"/>
      <c r="V553" s="39"/>
      <c r="W553" s="40"/>
      <c r="X553"/>
      <c r="Y553"/>
      <c r="Z553" s="39"/>
      <c r="AA553" s="39"/>
      <c r="AB553"/>
      <c r="AC553"/>
      <c r="AD553"/>
    </row>
    <row r="554" spans="1:30" s="10" customFormat="1" x14ac:dyDescent="0.2">
      <c r="A554" s="30"/>
      <c r="B554" s="4"/>
      <c r="C554" s="4"/>
      <c r="D554" s="32"/>
      <c r="E554" s="32"/>
      <c r="F554" s="35"/>
      <c r="G554" s="31"/>
      <c r="I554" s="32"/>
      <c r="L554" s="33"/>
      <c r="M554" s="33"/>
      <c r="N554" s="33"/>
      <c r="O554" s="33"/>
      <c r="P554" s="33"/>
      <c r="Q554" s="33"/>
      <c r="R554" s="33"/>
      <c r="S554" s="33"/>
      <c r="T554"/>
      <c r="U554" s="39"/>
      <c r="V554" s="39"/>
      <c r="W554" s="40"/>
      <c r="X554"/>
      <c r="Y554"/>
      <c r="Z554" s="39"/>
      <c r="AA554" s="39"/>
      <c r="AB554"/>
      <c r="AC554"/>
      <c r="AD554"/>
    </row>
    <row r="555" spans="1:30" s="10" customFormat="1" x14ac:dyDescent="0.2">
      <c r="A555" s="30"/>
      <c r="B555" s="4"/>
      <c r="C555" s="4"/>
      <c r="D555" s="32"/>
      <c r="E555" s="32"/>
      <c r="F555" s="35"/>
      <c r="G555" s="31"/>
      <c r="I555" s="32"/>
      <c r="L555" s="33"/>
      <c r="M555" s="33"/>
      <c r="N555" s="33"/>
      <c r="O555" s="33"/>
      <c r="P555" s="33"/>
      <c r="Q555" s="33"/>
      <c r="R555" s="33"/>
      <c r="S555" s="33"/>
      <c r="T555"/>
      <c r="U555" s="39"/>
      <c r="V555" s="39"/>
      <c r="W555" s="40"/>
      <c r="X555"/>
      <c r="Y555"/>
      <c r="Z555" s="39"/>
      <c r="AA555" s="39"/>
      <c r="AB555"/>
      <c r="AC555"/>
      <c r="AD555"/>
    </row>
    <row r="556" spans="1:30" s="10" customFormat="1" x14ac:dyDescent="0.2">
      <c r="A556" s="30"/>
      <c r="B556" s="4"/>
      <c r="C556" s="4"/>
      <c r="D556" s="32"/>
      <c r="E556" s="32"/>
      <c r="F556" s="35"/>
      <c r="G556" s="31"/>
      <c r="I556" s="32"/>
      <c r="L556" s="33"/>
      <c r="M556" s="33"/>
      <c r="N556" s="33"/>
      <c r="O556" s="33"/>
      <c r="P556" s="33"/>
      <c r="Q556" s="33"/>
      <c r="R556" s="33"/>
      <c r="S556" s="33"/>
      <c r="T556"/>
      <c r="U556" s="39"/>
      <c r="V556" s="39"/>
      <c r="W556" s="40"/>
      <c r="X556"/>
      <c r="Y556"/>
      <c r="Z556" s="39"/>
      <c r="AA556" s="39"/>
      <c r="AB556"/>
      <c r="AC556"/>
      <c r="AD556"/>
    </row>
    <row r="557" spans="1:30" s="10" customFormat="1" x14ac:dyDescent="0.2">
      <c r="A557" s="30"/>
      <c r="B557" s="4"/>
      <c r="C557" s="4"/>
      <c r="D557" s="32"/>
      <c r="E557" s="32"/>
      <c r="F557" s="35"/>
      <c r="G557" s="31"/>
      <c r="I557" s="32"/>
      <c r="L557" s="33"/>
      <c r="M557" s="33"/>
      <c r="N557" s="33"/>
      <c r="O557" s="33"/>
      <c r="P557" s="33"/>
      <c r="Q557" s="33"/>
      <c r="R557" s="33"/>
      <c r="S557" s="33"/>
      <c r="T557"/>
      <c r="U557" s="39"/>
      <c r="V557" s="39"/>
      <c r="W557" s="40"/>
      <c r="X557"/>
      <c r="Y557"/>
      <c r="Z557" s="39"/>
      <c r="AA557" s="39"/>
      <c r="AB557"/>
      <c r="AC557"/>
      <c r="AD557"/>
    </row>
    <row r="558" spans="1:30" s="10" customFormat="1" x14ac:dyDescent="0.2">
      <c r="A558" s="30"/>
      <c r="B558" s="4"/>
      <c r="C558" s="4"/>
      <c r="D558" s="32"/>
      <c r="E558" s="32"/>
      <c r="F558" s="35"/>
      <c r="G558" s="31"/>
      <c r="I558" s="32"/>
      <c r="L558" s="33"/>
      <c r="M558" s="33"/>
      <c r="N558" s="33"/>
      <c r="O558" s="33"/>
      <c r="P558" s="33"/>
      <c r="Q558" s="33"/>
      <c r="R558" s="33"/>
      <c r="S558" s="33"/>
      <c r="T558"/>
      <c r="U558" s="39"/>
      <c r="V558" s="39"/>
      <c r="W558" s="40"/>
      <c r="X558"/>
      <c r="Y558"/>
      <c r="Z558" s="39"/>
      <c r="AA558" s="39"/>
      <c r="AB558"/>
      <c r="AC558"/>
      <c r="AD558"/>
    </row>
    <row r="559" spans="1:30" s="10" customFormat="1" x14ac:dyDescent="0.2">
      <c r="A559" s="30"/>
      <c r="B559" s="4"/>
      <c r="C559" s="4"/>
      <c r="D559" s="32"/>
      <c r="E559" s="32"/>
      <c r="F559" s="35"/>
      <c r="G559" s="31"/>
      <c r="I559" s="32"/>
      <c r="L559" s="33"/>
      <c r="M559" s="33"/>
      <c r="N559" s="33"/>
      <c r="O559" s="33"/>
      <c r="P559" s="33"/>
      <c r="Q559" s="33"/>
      <c r="R559" s="33"/>
      <c r="S559" s="33"/>
      <c r="T559"/>
      <c r="U559" s="39"/>
      <c r="V559" s="39"/>
      <c r="W559" s="40"/>
      <c r="X559"/>
      <c r="Y559"/>
      <c r="Z559" s="39"/>
      <c r="AA559" s="39"/>
      <c r="AB559"/>
      <c r="AC559"/>
      <c r="AD559"/>
    </row>
    <row r="560" spans="1:30" s="10" customFormat="1" x14ac:dyDescent="0.2">
      <c r="A560" s="30"/>
      <c r="B560" s="4"/>
      <c r="C560" s="4"/>
      <c r="D560" s="32"/>
      <c r="E560" s="32"/>
      <c r="F560" s="35"/>
      <c r="G560" s="31"/>
      <c r="I560" s="32"/>
      <c r="L560" s="33"/>
      <c r="M560" s="33"/>
      <c r="N560" s="33"/>
      <c r="O560" s="33"/>
      <c r="P560" s="33"/>
      <c r="Q560" s="33"/>
      <c r="R560" s="33"/>
      <c r="S560" s="33"/>
      <c r="T560"/>
      <c r="U560" s="39"/>
      <c r="V560" s="39"/>
      <c r="W560" s="40"/>
      <c r="X560"/>
      <c r="Y560"/>
      <c r="Z560" s="39"/>
      <c r="AA560" s="39"/>
      <c r="AB560"/>
      <c r="AC560"/>
      <c r="AD560"/>
    </row>
    <row r="561" spans="1:30" s="10" customFormat="1" x14ac:dyDescent="0.2">
      <c r="A561" s="30"/>
      <c r="B561" s="4"/>
      <c r="C561" s="4"/>
      <c r="D561" s="32"/>
      <c r="E561" s="32"/>
      <c r="F561" s="35"/>
      <c r="G561" s="31"/>
      <c r="I561" s="32"/>
      <c r="L561" s="33"/>
      <c r="M561" s="33"/>
      <c r="N561" s="33"/>
      <c r="O561" s="33"/>
      <c r="P561" s="33"/>
      <c r="Q561" s="33"/>
      <c r="R561" s="33"/>
      <c r="S561" s="33"/>
      <c r="T561"/>
      <c r="U561" s="39"/>
      <c r="V561" s="39"/>
      <c r="W561" s="40"/>
      <c r="X561"/>
      <c r="Y561"/>
      <c r="Z561" s="39"/>
      <c r="AA561" s="39"/>
      <c r="AB561"/>
      <c r="AC561"/>
      <c r="AD561"/>
    </row>
    <row r="562" spans="1:30" s="10" customFormat="1" x14ac:dyDescent="0.2">
      <c r="A562" s="30"/>
      <c r="B562" s="4"/>
      <c r="C562" s="4"/>
      <c r="D562" s="32"/>
      <c r="E562" s="32"/>
      <c r="F562" s="35"/>
      <c r="G562" s="31"/>
      <c r="I562" s="32"/>
      <c r="L562" s="33"/>
      <c r="M562" s="33"/>
      <c r="N562" s="33"/>
      <c r="O562" s="33"/>
      <c r="P562" s="33"/>
      <c r="Q562" s="33"/>
      <c r="R562" s="33"/>
      <c r="S562" s="33"/>
      <c r="T562"/>
      <c r="U562" s="39"/>
      <c r="V562" s="39"/>
      <c r="W562" s="40"/>
      <c r="X562"/>
      <c r="Y562"/>
      <c r="Z562" s="39"/>
      <c r="AA562" s="39"/>
      <c r="AB562"/>
      <c r="AC562"/>
      <c r="AD562"/>
    </row>
    <row r="563" spans="1:30" s="10" customFormat="1" x14ac:dyDescent="0.2">
      <c r="A563" s="30"/>
      <c r="B563" s="4"/>
      <c r="C563" s="4"/>
      <c r="D563" s="32"/>
      <c r="E563" s="32"/>
      <c r="F563" s="35"/>
      <c r="G563" s="31"/>
      <c r="I563" s="32"/>
      <c r="L563" s="33"/>
      <c r="M563" s="33"/>
      <c r="N563" s="33"/>
      <c r="O563" s="33"/>
      <c r="P563" s="33"/>
      <c r="Q563" s="33"/>
      <c r="R563" s="33"/>
      <c r="S563" s="33"/>
      <c r="T563"/>
      <c r="U563" s="39"/>
      <c r="V563" s="39"/>
      <c r="W563" s="40"/>
      <c r="X563"/>
      <c r="Y563"/>
      <c r="Z563" s="39"/>
      <c r="AA563" s="39"/>
      <c r="AB563"/>
      <c r="AC563"/>
      <c r="AD563"/>
    </row>
    <row r="564" spans="1:30" s="10" customFormat="1" x14ac:dyDescent="0.2">
      <c r="A564" s="30"/>
      <c r="B564" s="4"/>
      <c r="C564" s="4"/>
      <c r="D564" s="32"/>
      <c r="E564" s="32"/>
      <c r="F564" s="35"/>
      <c r="G564" s="31"/>
      <c r="I564" s="32"/>
      <c r="L564" s="33"/>
      <c r="M564" s="33"/>
      <c r="N564" s="33"/>
      <c r="O564" s="33"/>
      <c r="P564" s="33"/>
      <c r="Q564" s="33"/>
      <c r="R564" s="33"/>
      <c r="S564" s="33"/>
      <c r="T564"/>
      <c r="U564" s="39"/>
      <c r="V564" s="39"/>
      <c r="W564" s="40"/>
      <c r="X564"/>
      <c r="Y564"/>
      <c r="Z564" s="39"/>
      <c r="AA564" s="39"/>
      <c r="AB564"/>
      <c r="AC564"/>
      <c r="AD564"/>
    </row>
    <row r="565" spans="1:30" s="10" customFormat="1" x14ac:dyDescent="0.2">
      <c r="A565" s="30"/>
      <c r="B565" s="4"/>
      <c r="C565" s="4"/>
      <c r="D565" s="32"/>
      <c r="E565" s="32"/>
      <c r="F565" s="35"/>
      <c r="G565" s="31"/>
      <c r="I565" s="32"/>
      <c r="L565" s="33"/>
      <c r="M565" s="33"/>
      <c r="N565" s="33"/>
      <c r="O565" s="33"/>
      <c r="P565" s="33"/>
      <c r="Q565" s="33"/>
      <c r="R565" s="33"/>
      <c r="S565" s="33"/>
      <c r="T565"/>
      <c r="U565" s="39"/>
      <c r="V565" s="39"/>
      <c r="W565" s="40"/>
      <c r="X565"/>
      <c r="Y565"/>
      <c r="Z565" s="39"/>
      <c r="AA565" s="39"/>
      <c r="AB565"/>
      <c r="AC565"/>
      <c r="AD565"/>
    </row>
    <row r="566" spans="1:30" s="10" customFormat="1" x14ac:dyDescent="0.2">
      <c r="A566" s="30"/>
      <c r="B566" s="4"/>
      <c r="C566" s="4"/>
      <c r="D566" s="32"/>
      <c r="E566" s="32"/>
      <c r="F566" s="35"/>
      <c r="G566" s="31"/>
      <c r="I566" s="32"/>
      <c r="L566" s="33"/>
      <c r="M566" s="33"/>
      <c r="N566" s="33"/>
      <c r="O566" s="33"/>
      <c r="P566" s="33"/>
      <c r="Q566" s="33"/>
      <c r="R566" s="33"/>
      <c r="S566" s="33"/>
      <c r="T566"/>
      <c r="U566" s="39"/>
      <c r="V566" s="39"/>
      <c r="W566" s="40"/>
      <c r="X566"/>
      <c r="Y566"/>
      <c r="Z566" s="39"/>
      <c r="AA566" s="39"/>
      <c r="AB566"/>
      <c r="AC566"/>
      <c r="AD566"/>
    </row>
    <row r="567" spans="1:30" s="10" customFormat="1" x14ac:dyDescent="0.2">
      <c r="A567" s="30"/>
      <c r="B567" s="4"/>
      <c r="C567" s="4"/>
      <c r="D567" s="32"/>
      <c r="E567" s="32"/>
      <c r="F567" s="35"/>
      <c r="G567" s="31"/>
      <c r="I567" s="32"/>
      <c r="L567" s="33"/>
      <c r="M567" s="33"/>
      <c r="N567" s="33"/>
      <c r="O567" s="33"/>
      <c r="P567" s="33"/>
      <c r="Q567" s="33"/>
      <c r="R567" s="33"/>
      <c r="S567" s="33"/>
      <c r="T567"/>
      <c r="U567" s="39"/>
      <c r="V567" s="39"/>
      <c r="W567" s="40"/>
      <c r="X567"/>
      <c r="Y567"/>
      <c r="Z567" s="39"/>
      <c r="AA567" s="39"/>
      <c r="AB567"/>
      <c r="AC567"/>
      <c r="AD567"/>
    </row>
    <row r="568" spans="1:30" s="10" customFormat="1" x14ac:dyDescent="0.2">
      <c r="A568" s="30"/>
      <c r="B568" s="4"/>
      <c r="C568" s="4"/>
      <c r="D568" s="32"/>
      <c r="E568" s="32"/>
      <c r="F568" s="35"/>
      <c r="G568" s="31"/>
      <c r="I568" s="32"/>
      <c r="L568" s="33"/>
      <c r="M568" s="33"/>
      <c r="N568" s="33"/>
      <c r="O568" s="33"/>
      <c r="P568" s="33"/>
      <c r="Q568" s="33"/>
      <c r="R568" s="33"/>
      <c r="S568" s="33"/>
      <c r="T568"/>
      <c r="U568" s="39"/>
      <c r="V568" s="39"/>
      <c r="W568" s="40"/>
      <c r="X568"/>
      <c r="Y568"/>
      <c r="Z568" s="39"/>
      <c r="AA568" s="39"/>
      <c r="AB568"/>
      <c r="AC568"/>
      <c r="AD568"/>
    </row>
    <row r="569" spans="1:30" s="10" customFormat="1" x14ac:dyDescent="0.2">
      <c r="A569" s="30"/>
      <c r="B569" s="4"/>
      <c r="C569" s="4"/>
      <c r="D569" s="32"/>
      <c r="E569" s="32"/>
      <c r="F569" s="35"/>
      <c r="G569" s="31"/>
      <c r="I569" s="32"/>
      <c r="L569" s="33"/>
      <c r="M569" s="33"/>
      <c r="N569" s="33"/>
      <c r="O569" s="33"/>
      <c r="P569" s="33"/>
      <c r="Q569" s="33"/>
      <c r="R569" s="33"/>
      <c r="S569" s="33"/>
      <c r="T569"/>
      <c r="U569" s="39"/>
      <c r="V569" s="39"/>
      <c r="W569" s="40"/>
      <c r="X569"/>
      <c r="Y569"/>
      <c r="Z569" s="39"/>
      <c r="AA569" s="39"/>
      <c r="AB569"/>
      <c r="AC569"/>
      <c r="AD569"/>
    </row>
    <row r="570" spans="1:30" s="10" customFormat="1" x14ac:dyDescent="0.2">
      <c r="A570" s="30"/>
      <c r="B570" s="4"/>
      <c r="C570" s="4"/>
      <c r="D570" s="32"/>
      <c r="E570" s="32"/>
      <c r="F570" s="35"/>
      <c r="G570" s="31"/>
      <c r="I570" s="32"/>
      <c r="L570" s="33"/>
      <c r="M570" s="33"/>
      <c r="N570" s="33"/>
      <c r="O570" s="33"/>
      <c r="P570" s="33"/>
      <c r="Q570" s="33"/>
      <c r="R570" s="33"/>
      <c r="S570" s="33"/>
      <c r="T570"/>
      <c r="U570" s="39"/>
      <c r="V570" s="39"/>
      <c r="W570" s="40"/>
      <c r="X570"/>
      <c r="Y570"/>
      <c r="Z570" s="39"/>
      <c r="AA570" s="39"/>
      <c r="AB570"/>
      <c r="AC570"/>
      <c r="AD570"/>
    </row>
    <row r="571" spans="1:30" s="10" customFormat="1" x14ac:dyDescent="0.2">
      <c r="A571" s="30"/>
      <c r="B571" s="4"/>
      <c r="C571" s="4"/>
      <c r="D571" s="32"/>
      <c r="E571" s="32"/>
      <c r="F571" s="35"/>
      <c r="G571" s="31"/>
      <c r="I571" s="32"/>
      <c r="L571" s="33"/>
      <c r="M571" s="33"/>
      <c r="N571" s="33"/>
      <c r="O571" s="33"/>
      <c r="P571" s="33"/>
      <c r="Q571" s="33"/>
      <c r="R571" s="33"/>
      <c r="S571" s="33"/>
      <c r="T571"/>
      <c r="U571" s="39"/>
      <c r="V571" s="39"/>
      <c r="W571" s="40"/>
      <c r="X571"/>
      <c r="Y571"/>
      <c r="Z571" s="39"/>
      <c r="AA571" s="39"/>
      <c r="AB571"/>
      <c r="AC571"/>
      <c r="AD571"/>
    </row>
    <row r="572" spans="1:30" s="10" customFormat="1" x14ac:dyDescent="0.2">
      <c r="A572" s="30"/>
      <c r="B572" s="4"/>
      <c r="C572" s="4"/>
      <c r="D572" s="32"/>
      <c r="E572" s="32"/>
      <c r="F572" s="35"/>
      <c r="G572" s="31"/>
      <c r="I572" s="32"/>
      <c r="L572" s="33"/>
      <c r="M572" s="33"/>
      <c r="N572" s="33"/>
      <c r="O572" s="33"/>
      <c r="P572" s="33"/>
      <c r="Q572" s="33"/>
      <c r="R572" s="33"/>
      <c r="S572" s="33"/>
      <c r="T572"/>
      <c r="U572" s="39"/>
      <c r="V572" s="39"/>
      <c r="W572" s="40"/>
      <c r="X572"/>
      <c r="Y572"/>
      <c r="Z572" s="39"/>
      <c r="AA572" s="39"/>
      <c r="AB572"/>
      <c r="AC572"/>
      <c r="AD572"/>
    </row>
    <row r="573" spans="1:30" s="10" customFormat="1" x14ac:dyDescent="0.2">
      <c r="A573" s="30"/>
      <c r="B573" s="4"/>
      <c r="C573" s="4"/>
      <c r="D573" s="32"/>
      <c r="E573" s="32"/>
      <c r="F573" s="35"/>
      <c r="G573" s="31"/>
      <c r="I573" s="32"/>
      <c r="L573" s="33"/>
      <c r="M573" s="33"/>
      <c r="N573" s="33"/>
      <c r="O573" s="33"/>
      <c r="P573" s="33"/>
      <c r="Q573" s="33"/>
      <c r="R573" s="33"/>
      <c r="S573" s="33"/>
      <c r="T573"/>
      <c r="U573" s="39"/>
      <c r="V573" s="39"/>
      <c r="W573" s="40"/>
      <c r="X573"/>
      <c r="Y573"/>
      <c r="Z573" s="39"/>
      <c r="AA573" s="39"/>
      <c r="AB573"/>
      <c r="AC573"/>
      <c r="AD573"/>
    </row>
    <row r="574" spans="1:30" s="10" customFormat="1" x14ac:dyDescent="0.2">
      <c r="A574" s="30"/>
      <c r="B574" s="4"/>
      <c r="C574" s="4"/>
      <c r="D574" s="32"/>
      <c r="E574" s="32"/>
      <c r="F574" s="35"/>
      <c r="G574" s="31"/>
      <c r="I574" s="32"/>
      <c r="L574" s="33"/>
      <c r="M574" s="33"/>
      <c r="N574" s="33"/>
      <c r="O574" s="33"/>
      <c r="P574" s="33"/>
      <c r="Q574" s="33"/>
      <c r="R574" s="33"/>
      <c r="S574" s="33"/>
      <c r="T574"/>
      <c r="U574" s="39"/>
      <c r="V574" s="39"/>
      <c r="W574" s="40"/>
      <c r="X574"/>
      <c r="Y574"/>
      <c r="Z574" s="39"/>
      <c r="AA574" s="39"/>
      <c r="AB574"/>
      <c r="AC574"/>
      <c r="AD574"/>
    </row>
    <row r="575" spans="1:30" s="10" customFormat="1" x14ac:dyDescent="0.2">
      <c r="A575" s="30"/>
      <c r="B575" s="4"/>
      <c r="C575" s="4"/>
      <c r="D575" s="32"/>
      <c r="E575" s="32"/>
      <c r="F575" s="35"/>
      <c r="G575" s="31"/>
      <c r="I575" s="32"/>
      <c r="L575" s="33"/>
      <c r="M575" s="33"/>
      <c r="N575" s="33"/>
      <c r="O575" s="33"/>
      <c r="P575" s="33"/>
      <c r="Q575" s="33"/>
      <c r="R575" s="33"/>
      <c r="S575" s="33"/>
      <c r="T575"/>
      <c r="U575" s="39"/>
      <c r="V575" s="39"/>
      <c r="W575" s="40"/>
      <c r="X575"/>
      <c r="Y575"/>
      <c r="Z575"/>
      <c r="AA575"/>
      <c r="AB575"/>
      <c r="AC575"/>
      <c r="AD575"/>
    </row>
    <row r="576" spans="1:30" s="10" customFormat="1" x14ac:dyDescent="0.2">
      <c r="A576" s="30"/>
      <c r="B576" s="4"/>
      <c r="C576" s="4"/>
      <c r="D576" s="32"/>
      <c r="E576" s="32"/>
      <c r="F576" s="35"/>
      <c r="G576" s="31"/>
      <c r="I576" s="32"/>
      <c r="L576" s="33"/>
      <c r="M576" s="33"/>
      <c r="N576" s="33"/>
      <c r="O576" s="33"/>
      <c r="P576" s="33"/>
      <c r="Q576" s="33"/>
      <c r="R576" s="33"/>
      <c r="S576" s="33"/>
      <c r="T576"/>
      <c r="U576" s="39"/>
      <c r="V576" s="39"/>
      <c r="W576" s="40"/>
      <c r="X576"/>
      <c r="Y576"/>
      <c r="Z576"/>
      <c r="AA576"/>
      <c r="AB576"/>
      <c r="AC576"/>
      <c r="AD576"/>
    </row>
    <row r="577" spans="1:30" s="10" customFormat="1" x14ac:dyDescent="0.2">
      <c r="A577" s="30"/>
      <c r="B577" s="4"/>
      <c r="C577" s="4"/>
      <c r="D577" s="32"/>
      <c r="E577" s="32"/>
      <c r="F577" s="35"/>
      <c r="G577" s="31"/>
      <c r="I577" s="32"/>
      <c r="L577" s="33"/>
      <c r="M577" s="33"/>
      <c r="N577" s="33"/>
      <c r="O577" s="33"/>
      <c r="P577" s="33"/>
      <c r="Q577" s="33"/>
      <c r="R577" s="33"/>
      <c r="S577" s="33"/>
      <c r="T577"/>
      <c r="U577" s="39"/>
      <c r="V577" s="39"/>
      <c r="W577" s="40"/>
      <c r="X577"/>
      <c r="Y577"/>
      <c r="Z577"/>
      <c r="AA577"/>
      <c r="AB577"/>
      <c r="AC577"/>
      <c r="AD577"/>
    </row>
    <row r="578" spans="1:30" s="10" customFormat="1" x14ac:dyDescent="0.2">
      <c r="A578" s="30"/>
      <c r="B578" s="4"/>
      <c r="C578" s="4"/>
      <c r="D578" s="32"/>
      <c r="E578" s="32"/>
      <c r="F578" s="35"/>
      <c r="G578" s="31"/>
      <c r="I578" s="32"/>
      <c r="L578" s="33"/>
      <c r="M578" s="33"/>
      <c r="N578" s="33"/>
      <c r="O578" s="33"/>
      <c r="P578" s="33"/>
      <c r="Q578" s="33"/>
      <c r="R578" s="33"/>
      <c r="S578" s="33"/>
      <c r="T578"/>
      <c r="U578" s="39"/>
      <c r="V578" s="39"/>
      <c r="W578" s="40"/>
      <c r="X578"/>
      <c r="Y578"/>
      <c r="Z578"/>
      <c r="AA578"/>
      <c r="AB578"/>
      <c r="AC578"/>
      <c r="AD578"/>
    </row>
    <row r="579" spans="1:30" s="10" customFormat="1" x14ac:dyDescent="0.2">
      <c r="A579" s="30"/>
      <c r="B579" s="4"/>
      <c r="C579" s="4"/>
      <c r="D579" s="32"/>
      <c r="E579" s="32"/>
      <c r="F579" s="35"/>
      <c r="G579" s="31"/>
      <c r="I579" s="32"/>
      <c r="L579" s="33"/>
      <c r="M579" s="33"/>
      <c r="N579" s="33"/>
      <c r="O579" s="33"/>
      <c r="P579" s="33"/>
      <c r="Q579" s="33"/>
      <c r="R579" s="33"/>
      <c r="S579" s="33"/>
      <c r="T579"/>
      <c r="U579" s="39"/>
      <c r="V579" s="39"/>
      <c r="W579" s="40"/>
      <c r="X579"/>
      <c r="Y579"/>
      <c r="Z579"/>
      <c r="AA579"/>
      <c r="AB579"/>
      <c r="AC579"/>
      <c r="AD579"/>
    </row>
    <row r="580" spans="1:30" s="10" customFormat="1" x14ac:dyDescent="0.2">
      <c r="A580" s="30"/>
      <c r="B580" s="4"/>
      <c r="C580" s="4"/>
      <c r="D580" s="32"/>
      <c r="E580" s="32"/>
      <c r="F580" s="35"/>
      <c r="G580" s="31"/>
      <c r="I580" s="32"/>
      <c r="L580" s="33"/>
      <c r="M580" s="33"/>
      <c r="N580" s="33"/>
      <c r="O580" s="33"/>
      <c r="P580" s="33"/>
      <c r="Q580" s="33"/>
      <c r="R580" s="33"/>
      <c r="S580" s="33"/>
      <c r="T580"/>
      <c r="U580" s="39"/>
      <c r="V580" s="39"/>
      <c r="W580" s="40"/>
      <c r="X580"/>
      <c r="Y580"/>
      <c r="Z580"/>
      <c r="AA580"/>
      <c r="AB580"/>
      <c r="AC580"/>
      <c r="AD580"/>
    </row>
    <row r="581" spans="1:30" s="10" customFormat="1" x14ac:dyDescent="0.2">
      <c r="A581" s="30"/>
      <c r="B581" s="4"/>
      <c r="C581" s="4"/>
      <c r="D581" s="32"/>
      <c r="E581" s="32"/>
      <c r="F581" s="35"/>
      <c r="G581" s="31"/>
      <c r="I581" s="32"/>
      <c r="L581" s="33"/>
      <c r="M581" s="33"/>
      <c r="N581" s="33"/>
      <c r="O581" s="33"/>
      <c r="P581" s="33"/>
      <c r="Q581" s="33"/>
      <c r="R581" s="33"/>
      <c r="S581" s="33"/>
      <c r="T581"/>
      <c r="U581" s="39"/>
      <c r="V581" s="39"/>
      <c r="W581" s="40"/>
      <c r="X581"/>
      <c r="Y581"/>
      <c r="Z581"/>
      <c r="AA581"/>
      <c r="AB581"/>
      <c r="AC581"/>
      <c r="AD581"/>
    </row>
    <row r="582" spans="1:30" s="10" customFormat="1" x14ac:dyDescent="0.2">
      <c r="A582" s="30"/>
      <c r="B582" s="4"/>
      <c r="C582" s="4"/>
      <c r="D582" s="32"/>
      <c r="E582" s="32"/>
      <c r="F582" s="35"/>
      <c r="G582" s="31"/>
      <c r="I582" s="32"/>
      <c r="L582" s="33"/>
      <c r="M582" s="33"/>
      <c r="N582" s="33"/>
      <c r="O582" s="33"/>
      <c r="P582" s="33"/>
      <c r="Q582" s="33"/>
      <c r="R582" s="33"/>
      <c r="S582" s="33"/>
      <c r="T582"/>
      <c r="U582" s="39"/>
      <c r="V582" s="39"/>
      <c r="W582" s="40"/>
      <c r="X582"/>
      <c r="Y582"/>
      <c r="Z582"/>
      <c r="AA582"/>
      <c r="AB582"/>
      <c r="AC582"/>
      <c r="AD582"/>
    </row>
    <row r="583" spans="1:30" s="10" customFormat="1" x14ac:dyDescent="0.2">
      <c r="A583" s="30"/>
      <c r="B583" s="4"/>
      <c r="C583" s="4"/>
      <c r="D583" s="32"/>
      <c r="E583" s="32"/>
      <c r="F583" s="35"/>
      <c r="G583" s="31"/>
      <c r="I583" s="32"/>
      <c r="L583" s="33"/>
      <c r="M583" s="33"/>
      <c r="N583" s="33"/>
      <c r="O583" s="33"/>
      <c r="P583" s="33"/>
      <c r="Q583" s="33"/>
      <c r="R583" s="33"/>
      <c r="S583" s="33"/>
      <c r="T583"/>
      <c r="U583" s="39"/>
      <c r="V583" s="39"/>
      <c r="W583" s="40"/>
      <c r="X583"/>
      <c r="Y583"/>
      <c r="Z583"/>
      <c r="AA583"/>
      <c r="AB583"/>
      <c r="AC583"/>
      <c r="AD583"/>
    </row>
    <row r="584" spans="1:30" s="10" customFormat="1" x14ac:dyDescent="0.2">
      <c r="A584" s="30"/>
      <c r="B584" s="4"/>
      <c r="C584" s="4"/>
      <c r="D584" s="32"/>
      <c r="E584" s="32"/>
      <c r="F584" s="35"/>
      <c r="G584" s="31"/>
      <c r="I584" s="32"/>
      <c r="L584" s="33"/>
      <c r="M584" s="33"/>
      <c r="N584" s="33"/>
      <c r="O584" s="33"/>
      <c r="P584" s="33"/>
      <c r="Q584" s="33"/>
      <c r="R584" s="33"/>
      <c r="S584" s="33"/>
      <c r="T584"/>
      <c r="U584" s="39"/>
      <c r="V584" s="39"/>
      <c r="W584" s="40"/>
      <c r="X584"/>
      <c r="Y584"/>
      <c r="Z584"/>
      <c r="AA584"/>
      <c r="AB584"/>
      <c r="AC584"/>
      <c r="AD584"/>
    </row>
    <row r="585" spans="1:30" s="10" customFormat="1" x14ac:dyDescent="0.2">
      <c r="A585" s="30"/>
      <c r="B585" s="4"/>
      <c r="C585" s="4"/>
      <c r="D585" s="32"/>
      <c r="E585" s="32"/>
      <c r="F585" s="35"/>
      <c r="G585" s="31"/>
      <c r="I585" s="32"/>
      <c r="L585" s="33"/>
      <c r="M585" s="33"/>
      <c r="N585" s="33"/>
      <c r="O585" s="33"/>
      <c r="P585" s="33"/>
      <c r="Q585" s="33"/>
      <c r="R585" s="33"/>
      <c r="S585" s="33"/>
      <c r="T585"/>
      <c r="U585" s="39"/>
      <c r="V585" s="39"/>
      <c r="W585" s="40"/>
      <c r="X585"/>
      <c r="Y585"/>
      <c r="Z585"/>
      <c r="AA585"/>
      <c r="AB585"/>
      <c r="AC585"/>
      <c r="AD585"/>
    </row>
    <row r="586" spans="1:30" s="10" customFormat="1" x14ac:dyDescent="0.2">
      <c r="A586" s="30"/>
      <c r="B586" s="4"/>
      <c r="C586" s="4"/>
      <c r="D586" s="32"/>
      <c r="E586" s="32"/>
      <c r="F586" s="35"/>
      <c r="G586" s="31"/>
      <c r="I586" s="32"/>
      <c r="L586" s="33"/>
      <c r="M586" s="33"/>
      <c r="N586" s="33"/>
      <c r="O586" s="33"/>
      <c r="P586" s="33"/>
      <c r="Q586" s="33"/>
      <c r="R586" s="33"/>
      <c r="S586" s="33"/>
      <c r="T586"/>
      <c r="U586" s="39"/>
      <c r="V586" s="39"/>
      <c r="W586" s="40"/>
      <c r="X586"/>
      <c r="Y586"/>
      <c r="Z586"/>
      <c r="AA586"/>
      <c r="AB586"/>
      <c r="AC586"/>
      <c r="AD586"/>
    </row>
    <row r="587" spans="1:30" s="10" customFormat="1" x14ac:dyDescent="0.2">
      <c r="A587" s="30"/>
      <c r="B587" s="4"/>
      <c r="C587" s="4"/>
      <c r="D587" s="32"/>
      <c r="E587" s="32"/>
      <c r="F587" s="35"/>
      <c r="G587" s="31"/>
      <c r="I587" s="32"/>
      <c r="L587" s="33"/>
      <c r="M587" s="33"/>
      <c r="N587" s="33"/>
      <c r="O587" s="33"/>
      <c r="P587" s="33"/>
      <c r="Q587" s="33"/>
      <c r="R587" s="33"/>
      <c r="S587" s="33"/>
      <c r="T587"/>
      <c r="U587" s="39"/>
      <c r="V587" s="39"/>
      <c r="W587" s="40"/>
      <c r="X587"/>
      <c r="Y587"/>
      <c r="Z587"/>
      <c r="AA587"/>
      <c r="AB587"/>
      <c r="AC587"/>
      <c r="AD587"/>
    </row>
    <row r="588" spans="1:30" s="10" customFormat="1" x14ac:dyDescent="0.2">
      <c r="A588" s="30"/>
      <c r="B588" s="4"/>
      <c r="C588" s="4"/>
      <c r="D588" s="32"/>
      <c r="E588" s="32"/>
      <c r="F588" s="35"/>
      <c r="G588" s="31"/>
      <c r="I588" s="32"/>
      <c r="L588" s="33"/>
      <c r="M588" s="33"/>
      <c r="N588" s="33"/>
      <c r="O588" s="33"/>
      <c r="P588" s="33"/>
      <c r="Q588" s="33"/>
      <c r="R588" s="33"/>
      <c r="S588" s="33"/>
      <c r="T588"/>
      <c r="U588" s="39"/>
      <c r="V588" s="39"/>
      <c r="W588" s="40"/>
      <c r="X588"/>
      <c r="Y588"/>
      <c r="Z588"/>
      <c r="AA588"/>
      <c r="AB588"/>
      <c r="AC588"/>
      <c r="AD588"/>
    </row>
    <row r="589" spans="1:30" s="10" customFormat="1" x14ac:dyDescent="0.2">
      <c r="A589" s="30"/>
      <c r="B589" s="4"/>
      <c r="C589" s="4"/>
      <c r="D589" s="32"/>
      <c r="E589" s="32"/>
      <c r="F589" s="35"/>
      <c r="G589" s="31"/>
      <c r="I589" s="32"/>
      <c r="L589" s="33"/>
      <c r="M589" s="33"/>
      <c r="N589" s="33"/>
      <c r="O589" s="33"/>
      <c r="P589" s="33"/>
      <c r="Q589" s="33"/>
      <c r="R589" s="33"/>
      <c r="S589" s="33"/>
      <c r="T589"/>
      <c r="U589" s="39"/>
      <c r="V589" s="39"/>
      <c r="W589" s="40"/>
      <c r="X589"/>
      <c r="Y589"/>
      <c r="Z589"/>
      <c r="AA589"/>
      <c r="AB589"/>
      <c r="AC589"/>
      <c r="AD589"/>
    </row>
    <row r="590" spans="1:30" s="10" customFormat="1" x14ac:dyDescent="0.2">
      <c r="A590" s="30"/>
      <c r="B590" s="4"/>
      <c r="C590" s="4"/>
      <c r="D590" s="32"/>
      <c r="E590" s="32"/>
      <c r="F590" s="35"/>
      <c r="G590" s="31"/>
      <c r="I590" s="32"/>
      <c r="L590" s="33"/>
      <c r="M590" s="33"/>
      <c r="N590" s="33"/>
      <c r="O590" s="33"/>
      <c r="P590" s="33"/>
      <c r="Q590" s="33"/>
      <c r="R590" s="33"/>
      <c r="S590" s="33"/>
      <c r="T590"/>
      <c r="U590" s="39"/>
      <c r="V590" s="39"/>
      <c r="W590" s="40"/>
      <c r="X590"/>
      <c r="Y590"/>
      <c r="Z590"/>
      <c r="AA590"/>
      <c r="AB590"/>
      <c r="AC590"/>
      <c r="AD590"/>
    </row>
    <row r="591" spans="1:30" s="10" customFormat="1" x14ac:dyDescent="0.2">
      <c r="A591" s="30"/>
      <c r="B591" s="4"/>
      <c r="C591" s="4"/>
      <c r="D591" s="32"/>
      <c r="E591" s="32"/>
      <c r="F591" s="35"/>
      <c r="G591" s="31"/>
      <c r="I591" s="32"/>
      <c r="L591" s="33"/>
      <c r="M591" s="33"/>
      <c r="N591" s="33"/>
      <c r="O591" s="33"/>
      <c r="P591" s="33"/>
      <c r="Q591" s="33"/>
      <c r="R591" s="33"/>
      <c r="S591" s="33"/>
      <c r="T591"/>
      <c r="U591" s="39"/>
      <c r="V591" s="39"/>
      <c r="W591" s="40"/>
      <c r="X591"/>
      <c r="Y591"/>
      <c r="Z591"/>
      <c r="AA591"/>
      <c r="AB591"/>
      <c r="AC591"/>
      <c r="AD591"/>
    </row>
    <row r="592" spans="1:30" s="10" customFormat="1" x14ac:dyDescent="0.2">
      <c r="A592" s="30"/>
      <c r="B592" s="4"/>
      <c r="C592" s="4"/>
      <c r="D592" s="32"/>
      <c r="E592" s="32"/>
      <c r="F592" s="35"/>
      <c r="G592" s="31"/>
      <c r="I592" s="32"/>
      <c r="L592" s="33"/>
      <c r="M592" s="33"/>
      <c r="N592" s="33"/>
      <c r="O592" s="33"/>
      <c r="P592" s="33"/>
      <c r="Q592" s="33"/>
      <c r="R592" s="33"/>
      <c r="S592" s="33"/>
      <c r="T592"/>
      <c r="U592" s="39"/>
      <c r="V592" s="39"/>
      <c r="W592" s="40"/>
      <c r="X592"/>
      <c r="Y592"/>
      <c r="Z592"/>
      <c r="AA592"/>
      <c r="AB592"/>
      <c r="AC592"/>
      <c r="AD592"/>
    </row>
    <row r="593" spans="1:30" s="10" customFormat="1" x14ac:dyDescent="0.2">
      <c r="A593" s="30"/>
      <c r="B593" s="4"/>
      <c r="C593" s="4"/>
      <c r="D593" s="32"/>
      <c r="E593" s="32"/>
      <c r="F593" s="35"/>
      <c r="G593" s="31"/>
      <c r="I593" s="32"/>
      <c r="L593" s="33"/>
      <c r="M593" s="33"/>
      <c r="N593" s="33"/>
      <c r="O593" s="33"/>
      <c r="P593" s="33"/>
      <c r="Q593" s="33"/>
      <c r="R593" s="33"/>
      <c r="S593" s="33"/>
      <c r="T593"/>
      <c r="U593" s="39"/>
      <c r="V593" s="39"/>
      <c r="W593" s="40"/>
      <c r="X593"/>
      <c r="Y593"/>
      <c r="Z593"/>
      <c r="AA593"/>
      <c r="AB593"/>
      <c r="AC593"/>
      <c r="AD593"/>
    </row>
    <row r="594" spans="1:30" s="10" customFormat="1" x14ac:dyDescent="0.2">
      <c r="A594" s="30"/>
      <c r="B594" s="4"/>
      <c r="C594" s="4"/>
      <c r="D594" s="32"/>
      <c r="E594" s="32"/>
      <c r="F594" s="35"/>
      <c r="G594" s="31"/>
      <c r="I594" s="32"/>
      <c r="L594" s="33"/>
      <c r="M594" s="33"/>
      <c r="N594" s="33"/>
      <c r="O594" s="33"/>
      <c r="P594" s="33"/>
      <c r="Q594" s="33"/>
      <c r="R594" s="33"/>
      <c r="S594" s="33"/>
      <c r="T594"/>
      <c r="U594" s="39"/>
      <c r="V594" s="39"/>
      <c r="W594" s="40"/>
      <c r="X594"/>
      <c r="Y594"/>
      <c r="Z594"/>
      <c r="AA594"/>
      <c r="AB594"/>
      <c r="AC594"/>
      <c r="AD594"/>
    </row>
    <row r="595" spans="1:30" s="10" customFormat="1" x14ac:dyDescent="0.2">
      <c r="A595" s="30"/>
      <c r="B595" s="4"/>
      <c r="C595" s="4"/>
      <c r="D595" s="32"/>
      <c r="E595" s="32"/>
      <c r="F595" s="35"/>
      <c r="G595" s="31"/>
      <c r="I595" s="32"/>
      <c r="L595" s="33"/>
      <c r="M595" s="33"/>
      <c r="N595" s="33"/>
      <c r="O595" s="33"/>
      <c r="P595" s="33"/>
      <c r="Q595" s="33"/>
      <c r="R595" s="33"/>
      <c r="S595" s="33"/>
      <c r="T595"/>
      <c r="U595" s="39"/>
      <c r="V595" s="39"/>
      <c r="W595" s="40"/>
      <c r="X595"/>
      <c r="Y595"/>
      <c r="Z595"/>
      <c r="AA595"/>
      <c r="AB595"/>
      <c r="AC595"/>
      <c r="AD595"/>
    </row>
    <row r="596" spans="1:30" s="10" customFormat="1" x14ac:dyDescent="0.2">
      <c r="A596" s="30"/>
      <c r="B596" s="4"/>
      <c r="C596" s="4"/>
      <c r="D596" s="32"/>
      <c r="E596" s="32"/>
      <c r="F596" s="35"/>
      <c r="G596" s="31"/>
      <c r="I596" s="32"/>
      <c r="L596" s="33"/>
      <c r="M596" s="33"/>
      <c r="N596" s="33"/>
      <c r="O596" s="33"/>
      <c r="P596" s="33"/>
      <c r="Q596" s="33"/>
      <c r="R596" s="33"/>
      <c r="S596" s="33"/>
      <c r="T596"/>
      <c r="U596" s="39"/>
      <c r="V596" s="39"/>
      <c r="W596" s="40"/>
      <c r="X596"/>
      <c r="Y596"/>
      <c r="Z596"/>
      <c r="AA596"/>
      <c r="AB596"/>
      <c r="AC596"/>
      <c r="AD596"/>
    </row>
    <row r="597" spans="1:30" s="10" customFormat="1" x14ac:dyDescent="0.2">
      <c r="A597" s="30"/>
      <c r="B597" s="4"/>
      <c r="C597" s="4"/>
      <c r="D597" s="32"/>
      <c r="E597" s="32"/>
      <c r="F597" s="35"/>
      <c r="G597" s="31"/>
      <c r="I597" s="32"/>
      <c r="L597" s="33"/>
      <c r="M597" s="33"/>
      <c r="N597" s="33"/>
      <c r="O597" s="33"/>
      <c r="P597" s="33"/>
      <c r="Q597" s="33"/>
      <c r="R597" s="33"/>
      <c r="S597" s="33"/>
      <c r="T597"/>
      <c r="U597" s="39"/>
      <c r="V597" s="39"/>
      <c r="W597" s="40"/>
      <c r="X597"/>
      <c r="Y597"/>
      <c r="Z597"/>
      <c r="AA597"/>
      <c r="AB597"/>
      <c r="AC597"/>
      <c r="AD597"/>
    </row>
    <row r="598" spans="1:30" s="10" customFormat="1" x14ac:dyDescent="0.2">
      <c r="A598" s="30"/>
      <c r="B598" s="4"/>
      <c r="C598" s="4"/>
      <c r="D598" s="32"/>
      <c r="E598" s="32"/>
      <c r="F598" s="35"/>
      <c r="G598" s="31"/>
      <c r="I598" s="32"/>
      <c r="L598" s="33"/>
      <c r="M598" s="33"/>
      <c r="N598" s="33"/>
      <c r="O598" s="33"/>
      <c r="P598" s="33"/>
      <c r="Q598" s="33"/>
      <c r="R598" s="33"/>
      <c r="S598" s="33"/>
      <c r="T598"/>
      <c r="U598" s="39"/>
      <c r="V598" s="39"/>
      <c r="W598" s="40"/>
      <c r="X598"/>
      <c r="Y598"/>
      <c r="Z598"/>
      <c r="AA598"/>
      <c r="AB598"/>
      <c r="AC598"/>
      <c r="AD598"/>
    </row>
    <row r="599" spans="1:30" s="10" customFormat="1" x14ac:dyDescent="0.2">
      <c r="A599" s="30"/>
      <c r="B599" s="4"/>
      <c r="C599" s="4"/>
      <c r="D599" s="32"/>
      <c r="E599" s="32"/>
      <c r="F599" s="35"/>
      <c r="G599" s="31"/>
      <c r="I599" s="32"/>
      <c r="L599" s="33"/>
      <c r="M599" s="33"/>
      <c r="N599" s="33"/>
      <c r="O599" s="33"/>
      <c r="P599" s="33"/>
      <c r="Q599" s="33"/>
      <c r="R599" s="33"/>
      <c r="S599" s="33"/>
      <c r="T599"/>
      <c r="U599" s="39"/>
      <c r="V599" s="39"/>
      <c r="W599" s="40"/>
      <c r="X599"/>
      <c r="Y599"/>
      <c r="Z599"/>
      <c r="AA599"/>
      <c r="AB599"/>
      <c r="AC599"/>
      <c r="AD599"/>
    </row>
    <row r="600" spans="1:30" s="10" customFormat="1" x14ac:dyDescent="0.2">
      <c r="A600" s="30"/>
      <c r="B600" s="4"/>
      <c r="C600" s="4"/>
      <c r="D600" s="32"/>
      <c r="E600" s="32"/>
      <c r="F600" s="35"/>
      <c r="G600" s="31"/>
      <c r="I600" s="32"/>
      <c r="L600" s="33"/>
      <c r="M600" s="33"/>
      <c r="N600" s="33"/>
      <c r="O600" s="33"/>
      <c r="P600" s="33"/>
      <c r="Q600" s="33"/>
      <c r="R600" s="33"/>
      <c r="S600" s="33"/>
      <c r="T600"/>
      <c r="U600" s="39"/>
      <c r="V600" s="39"/>
      <c r="W600" s="40"/>
      <c r="X600"/>
      <c r="Y600"/>
      <c r="Z600"/>
      <c r="AA600"/>
      <c r="AB600"/>
      <c r="AC600"/>
      <c r="AD600"/>
    </row>
    <row r="601" spans="1:30" s="10" customFormat="1" x14ac:dyDescent="0.2">
      <c r="A601" s="30"/>
      <c r="B601" s="4"/>
      <c r="C601" s="4"/>
      <c r="D601" s="32"/>
      <c r="E601" s="32"/>
      <c r="F601" s="35"/>
      <c r="G601" s="31"/>
      <c r="I601" s="32"/>
      <c r="L601" s="33"/>
      <c r="M601" s="33"/>
      <c r="N601" s="33"/>
      <c r="O601" s="33"/>
      <c r="P601" s="33"/>
      <c r="Q601" s="33"/>
      <c r="R601" s="33"/>
      <c r="S601" s="33"/>
      <c r="T601"/>
      <c r="U601" s="39"/>
      <c r="V601" s="39"/>
      <c r="W601" s="40"/>
      <c r="X601"/>
      <c r="Y601"/>
      <c r="Z601"/>
      <c r="AA601"/>
      <c r="AB601"/>
      <c r="AC601"/>
      <c r="AD601"/>
    </row>
    <row r="602" spans="1:30" s="10" customFormat="1" x14ac:dyDescent="0.2">
      <c r="A602" s="30"/>
      <c r="B602" s="4"/>
      <c r="C602" s="4"/>
      <c r="D602" s="32"/>
      <c r="E602" s="32"/>
      <c r="F602" s="35"/>
      <c r="G602" s="31"/>
      <c r="I602" s="32"/>
      <c r="L602" s="33"/>
      <c r="M602" s="33"/>
      <c r="N602" s="33"/>
      <c r="O602" s="33"/>
      <c r="P602" s="33"/>
      <c r="Q602" s="33"/>
      <c r="R602" s="33"/>
      <c r="S602" s="33"/>
      <c r="T602"/>
      <c r="U602" s="39"/>
      <c r="V602" s="39"/>
      <c r="W602" s="40"/>
      <c r="X602"/>
      <c r="Y602"/>
      <c r="Z602"/>
      <c r="AA602"/>
      <c r="AB602"/>
      <c r="AC602"/>
      <c r="AD602"/>
    </row>
    <row r="603" spans="1:30" s="10" customFormat="1" x14ac:dyDescent="0.2">
      <c r="A603" s="30"/>
      <c r="B603" s="4"/>
      <c r="C603" s="4"/>
      <c r="D603" s="32"/>
      <c r="E603" s="32"/>
      <c r="F603" s="35"/>
      <c r="G603" s="31"/>
      <c r="I603" s="32"/>
      <c r="L603" s="33"/>
      <c r="M603" s="33"/>
      <c r="N603" s="33"/>
      <c r="O603" s="33"/>
      <c r="P603" s="33"/>
      <c r="Q603" s="33"/>
      <c r="R603" s="33"/>
      <c r="S603" s="33"/>
      <c r="T603"/>
      <c r="U603" s="39"/>
      <c r="V603" s="39"/>
      <c r="W603" s="40"/>
      <c r="X603"/>
      <c r="Y603"/>
      <c r="Z603"/>
      <c r="AA603"/>
      <c r="AB603"/>
      <c r="AC603"/>
      <c r="AD603"/>
    </row>
    <row r="604" spans="1:30" s="10" customFormat="1" x14ac:dyDescent="0.2">
      <c r="A604" s="30"/>
      <c r="B604" s="4"/>
      <c r="C604" s="4"/>
      <c r="D604" s="32"/>
      <c r="E604" s="32"/>
      <c r="F604" s="35"/>
      <c r="G604" s="31"/>
      <c r="I604" s="32"/>
      <c r="L604" s="33"/>
      <c r="M604" s="33"/>
      <c r="N604" s="33"/>
      <c r="O604" s="33"/>
      <c r="P604" s="33"/>
      <c r="Q604" s="33"/>
      <c r="R604" s="33"/>
      <c r="S604" s="33"/>
      <c r="T604"/>
      <c r="U604" s="39"/>
      <c r="V604" s="39"/>
      <c r="W604" s="40"/>
      <c r="X604"/>
      <c r="Y604"/>
      <c r="Z604"/>
      <c r="AA604"/>
      <c r="AB604"/>
      <c r="AC604"/>
      <c r="AD604"/>
    </row>
    <row r="605" spans="1:30" s="10" customFormat="1" x14ac:dyDescent="0.2">
      <c r="A605" s="30"/>
      <c r="B605" s="4"/>
      <c r="C605" s="4"/>
      <c r="D605" s="32"/>
      <c r="E605" s="32"/>
      <c r="F605" s="35"/>
      <c r="G605" s="31"/>
      <c r="I605" s="32"/>
      <c r="L605" s="33"/>
      <c r="M605" s="33"/>
      <c r="N605" s="33"/>
      <c r="O605" s="33"/>
      <c r="P605" s="33"/>
      <c r="Q605" s="33"/>
      <c r="R605" s="33"/>
      <c r="S605" s="33"/>
      <c r="T605"/>
      <c r="U605" s="39"/>
      <c r="V605" s="39"/>
      <c r="W605" s="40"/>
      <c r="X605"/>
      <c r="Y605"/>
      <c r="Z605"/>
      <c r="AA605"/>
      <c r="AB605"/>
      <c r="AC605"/>
      <c r="AD605"/>
    </row>
    <row r="606" spans="1:30" s="10" customFormat="1" x14ac:dyDescent="0.2">
      <c r="A606" s="30"/>
      <c r="B606" s="4"/>
      <c r="C606" s="4"/>
      <c r="D606" s="32"/>
      <c r="E606" s="32"/>
      <c r="F606" s="35"/>
      <c r="G606" s="31"/>
      <c r="I606" s="32"/>
      <c r="L606" s="33"/>
      <c r="M606" s="33"/>
      <c r="N606" s="33"/>
      <c r="O606" s="33"/>
      <c r="P606" s="33"/>
      <c r="Q606" s="33"/>
      <c r="R606" s="33"/>
      <c r="S606" s="33"/>
      <c r="T606"/>
      <c r="U606" s="39"/>
      <c r="V606" s="39"/>
      <c r="W606" s="40"/>
      <c r="X606"/>
      <c r="Y606"/>
      <c r="Z606"/>
      <c r="AA606"/>
      <c r="AB606"/>
      <c r="AC606"/>
      <c r="AD606"/>
    </row>
    <row r="607" spans="1:30" s="10" customFormat="1" x14ac:dyDescent="0.2">
      <c r="A607" s="30"/>
      <c r="B607" s="4"/>
      <c r="C607" s="4"/>
      <c r="D607" s="32"/>
      <c r="E607" s="32"/>
      <c r="F607" s="35"/>
      <c r="G607" s="31"/>
      <c r="I607" s="32"/>
      <c r="L607" s="33"/>
      <c r="M607" s="33"/>
      <c r="N607" s="33"/>
      <c r="O607" s="33"/>
      <c r="P607" s="33"/>
      <c r="Q607" s="33"/>
      <c r="R607" s="33"/>
      <c r="S607" s="33"/>
      <c r="T607"/>
      <c r="U607" s="39"/>
      <c r="V607" s="39"/>
      <c r="W607" s="40"/>
      <c r="X607"/>
      <c r="Y607"/>
      <c r="Z607"/>
      <c r="AA607"/>
      <c r="AB607"/>
      <c r="AC607"/>
      <c r="AD607"/>
    </row>
    <row r="608" spans="1:30" s="10" customFormat="1" x14ac:dyDescent="0.2">
      <c r="A608" s="30"/>
      <c r="B608" s="4"/>
      <c r="C608" s="4"/>
      <c r="D608" s="32"/>
      <c r="E608" s="32"/>
      <c r="F608" s="35"/>
      <c r="G608" s="31"/>
      <c r="I608" s="32"/>
      <c r="L608" s="33"/>
      <c r="M608" s="33"/>
      <c r="N608" s="33"/>
      <c r="O608" s="33"/>
      <c r="P608" s="33"/>
      <c r="Q608" s="33"/>
      <c r="R608" s="33"/>
      <c r="S608" s="33"/>
      <c r="T608"/>
      <c r="U608" s="39"/>
      <c r="V608" s="39"/>
      <c r="W608" s="40"/>
      <c r="X608"/>
      <c r="Y608"/>
      <c r="Z608"/>
      <c r="AA608"/>
      <c r="AB608"/>
      <c r="AC608"/>
      <c r="AD608"/>
    </row>
    <row r="609" spans="1:30" s="10" customFormat="1" x14ac:dyDescent="0.2">
      <c r="A609" s="30"/>
      <c r="B609" s="4"/>
      <c r="C609" s="4"/>
      <c r="D609" s="32"/>
      <c r="E609" s="32"/>
      <c r="F609" s="35"/>
      <c r="G609" s="31"/>
      <c r="I609" s="32"/>
      <c r="L609" s="33"/>
      <c r="M609" s="33"/>
      <c r="N609" s="33"/>
      <c r="O609" s="33"/>
      <c r="P609" s="33"/>
      <c r="Q609" s="33"/>
      <c r="R609" s="33"/>
      <c r="S609" s="33"/>
      <c r="T609"/>
      <c r="U609" s="39"/>
      <c r="V609" s="39"/>
      <c r="W609" s="40"/>
      <c r="X609"/>
      <c r="Y609"/>
      <c r="Z609"/>
      <c r="AA609"/>
      <c r="AB609"/>
      <c r="AC609"/>
      <c r="AD609"/>
    </row>
    <row r="610" spans="1:30" s="10" customFormat="1" x14ac:dyDescent="0.2">
      <c r="A610" s="30"/>
      <c r="B610" s="4"/>
      <c r="C610" s="4"/>
      <c r="D610" s="32"/>
      <c r="E610" s="32"/>
      <c r="F610" s="35"/>
      <c r="G610" s="31"/>
      <c r="I610" s="32"/>
      <c r="L610" s="33"/>
      <c r="M610" s="33"/>
      <c r="N610" s="33"/>
      <c r="O610" s="33"/>
      <c r="P610" s="33"/>
      <c r="Q610" s="33"/>
      <c r="R610" s="33"/>
      <c r="S610" s="33"/>
      <c r="T610"/>
      <c r="U610" s="39"/>
      <c r="V610" s="39"/>
      <c r="W610" s="40"/>
      <c r="X610"/>
      <c r="Y610"/>
      <c r="Z610"/>
      <c r="AA610"/>
      <c r="AB610"/>
      <c r="AC610"/>
      <c r="AD610"/>
    </row>
    <row r="611" spans="1:30" s="10" customFormat="1" x14ac:dyDescent="0.2">
      <c r="A611" s="30"/>
      <c r="B611" s="4"/>
      <c r="C611" s="4"/>
      <c r="D611" s="32"/>
      <c r="E611" s="32"/>
      <c r="F611" s="35"/>
      <c r="G611" s="31"/>
      <c r="I611" s="32"/>
      <c r="L611" s="33"/>
      <c r="M611" s="33"/>
      <c r="N611" s="33"/>
      <c r="O611" s="33"/>
      <c r="P611" s="33"/>
      <c r="Q611" s="33"/>
      <c r="R611" s="33"/>
      <c r="S611" s="33"/>
      <c r="T611"/>
      <c r="U611" s="39"/>
      <c r="V611" s="39"/>
      <c r="W611" s="40"/>
      <c r="X611"/>
      <c r="Y611"/>
      <c r="Z611"/>
      <c r="AA611"/>
      <c r="AB611"/>
      <c r="AC611"/>
      <c r="AD611"/>
    </row>
    <row r="612" spans="1:30" s="10" customFormat="1" x14ac:dyDescent="0.2">
      <c r="A612" s="30"/>
      <c r="B612" s="4"/>
      <c r="C612" s="4"/>
      <c r="D612" s="32"/>
      <c r="E612" s="32"/>
      <c r="F612" s="35"/>
      <c r="G612" s="31"/>
      <c r="I612" s="32"/>
      <c r="L612" s="33"/>
      <c r="M612" s="33"/>
      <c r="N612" s="33"/>
      <c r="O612" s="33"/>
      <c r="P612" s="33"/>
      <c r="Q612" s="33"/>
      <c r="R612" s="33"/>
      <c r="S612" s="33"/>
      <c r="T612"/>
      <c r="U612" s="39"/>
      <c r="V612" s="39"/>
      <c r="W612" s="40"/>
      <c r="X612"/>
      <c r="Y612"/>
      <c r="Z612"/>
      <c r="AA612"/>
      <c r="AB612"/>
      <c r="AC612"/>
      <c r="AD612"/>
    </row>
    <row r="613" spans="1:30" s="10" customFormat="1" x14ac:dyDescent="0.2">
      <c r="A613" s="30"/>
      <c r="B613" s="4"/>
      <c r="C613" s="4"/>
      <c r="D613" s="32"/>
      <c r="E613" s="32"/>
      <c r="F613" s="35"/>
      <c r="G613" s="31"/>
      <c r="I613" s="32"/>
      <c r="L613" s="33"/>
      <c r="M613" s="33"/>
      <c r="N613" s="33"/>
      <c r="O613" s="33"/>
      <c r="P613" s="33"/>
      <c r="Q613" s="33"/>
      <c r="R613" s="33"/>
      <c r="S613" s="33"/>
      <c r="T613"/>
      <c r="U613" s="39"/>
      <c r="V613" s="39"/>
      <c r="W613" s="40"/>
      <c r="X613"/>
      <c r="Y613"/>
      <c r="Z613"/>
      <c r="AA613"/>
      <c r="AB613"/>
      <c r="AC613"/>
      <c r="AD613"/>
    </row>
    <row r="614" spans="1:30" s="10" customFormat="1" x14ac:dyDescent="0.2">
      <c r="A614" s="30"/>
      <c r="B614" s="4"/>
      <c r="C614" s="4"/>
      <c r="D614" s="32"/>
      <c r="E614" s="32"/>
      <c r="F614" s="35"/>
      <c r="G614" s="31"/>
      <c r="I614" s="32"/>
      <c r="L614" s="33"/>
      <c r="M614" s="33"/>
      <c r="N614" s="33"/>
      <c r="O614" s="33"/>
      <c r="P614" s="33"/>
      <c r="Q614" s="33"/>
      <c r="R614" s="33"/>
      <c r="S614" s="33"/>
      <c r="T614"/>
      <c r="U614" s="39"/>
      <c r="V614" s="39"/>
      <c r="W614" s="40"/>
      <c r="X614"/>
      <c r="Y614"/>
      <c r="Z614"/>
      <c r="AA614"/>
      <c r="AB614"/>
      <c r="AC614"/>
      <c r="AD614"/>
    </row>
    <row r="615" spans="1:30" s="10" customFormat="1" x14ac:dyDescent="0.2">
      <c r="A615" s="30"/>
      <c r="B615" s="4"/>
      <c r="C615" s="4"/>
      <c r="D615" s="32"/>
      <c r="E615" s="32"/>
      <c r="F615" s="35"/>
      <c r="G615" s="31"/>
      <c r="I615" s="32"/>
      <c r="L615" s="33"/>
      <c r="M615" s="33"/>
      <c r="N615" s="33"/>
      <c r="O615" s="33"/>
      <c r="P615" s="33"/>
      <c r="Q615" s="33"/>
      <c r="R615" s="33"/>
      <c r="S615" s="33"/>
      <c r="T615"/>
      <c r="U615" s="39"/>
      <c r="V615" s="39"/>
      <c r="W615" s="40"/>
      <c r="X615"/>
      <c r="Y615"/>
      <c r="Z615"/>
      <c r="AA615"/>
      <c r="AB615"/>
      <c r="AC615"/>
      <c r="AD615"/>
    </row>
    <row r="616" spans="1:30" s="10" customFormat="1" x14ac:dyDescent="0.2">
      <c r="A616" s="30"/>
      <c r="B616" s="4"/>
      <c r="C616" s="4"/>
      <c r="D616" s="32"/>
      <c r="E616" s="32"/>
      <c r="F616" s="35"/>
      <c r="G616" s="31"/>
      <c r="I616" s="32"/>
      <c r="L616" s="33"/>
      <c r="M616" s="33"/>
      <c r="N616" s="33"/>
      <c r="O616" s="33"/>
      <c r="P616" s="33"/>
      <c r="Q616" s="33"/>
      <c r="R616" s="33"/>
      <c r="S616" s="33"/>
      <c r="T616"/>
      <c r="U616" s="39"/>
      <c r="V616" s="39"/>
      <c r="W616" s="40"/>
      <c r="X616"/>
      <c r="Y616"/>
      <c r="Z616"/>
      <c r="AA616"/>
      <c r="AB616"/>
      <c r="AC616"/>
      <c r="AD616"/>
    </row>
    <row r="617" spans="1:30" s="10" customFormat="1" x14ac:dyDescent="0.2">
      <c r="A617" s="30"/>
      <c r="B617" s="4"/>
      <c r="C617" s="4"/>
      <c r="D617" s="32"/>
      <c r="E617" s="32"/>
      <c r="F617" s="35"/>
      <c r="G617" s="31"/>
      <c r="I617" s="32"/>
      <c r="L617" s="33"/>
      <c r="M617" s="33"/>
      <c r="N617" s="33"/>
      <c r="O617" s="33"/>
      <c r="P617" s="33"/>
      <c r="Q617" s="33"/>
      <c r="R617" s="33"/>
      <c r="S617" s="33"/>
      <c r="T617"/>
      <c r="U617" s="39"/>
      <c r="V617" s="39"/>
      <c r="W617" s="40"/>
      <c r="X617"/>
      <c r="Y617"/>
      <c r="Z617"/>
      <c r="AA617"/>
      <c r="AB617"/>
      <c r="AC617"/>
      <c r="AD617"/>
    </row>
    <row r="618" spans="1:30" s="10" customFormat="1" x14ac:dyDescent="0.2">
      <c r="A618" s="30"/>
      <c r="B618" s="4"/>
      <c r="C618" s="4"/>
      <c r="D618" s="32"/>
      <c r="E618" s="32"/>
      <c r="F618" s="35"/>
      <c r="G618" s="31"/>
      <c r="I618" s="32"/>
      <c r="L618" s="33"/>
      <c r="M618" s="33"/>
      <c r="N618" s="33"/>
      <c r="O618" s="33"/>
      <c r="P618" s="33"/>
      <c r="Q618" s="33"/>
      <c r="R618" s="33"/>
      <c r="S618" s="33"/>
      <c r="T618"/>
      <c r="U618" s="39"/>
      <c r="V618" s="39"/>
      <c r="W618" s="40"/>
      <c r="X618"/>
      <c r="Y618"/>
      <c r="Z618"/>
      <c r="AA618"/>
      <c r="AB618"/>
      <c r="AC618"/>
      <c r="AD618"/>
    </row>
    <row r="619" spans="1:30" s="10" customFormat="1" x14ac:dyDescent="0.2">
      <c r="A619" s="30"/>
      <c r="B619" s="4"/>
      <c r="C619" s="4"/>
      <c r="D619" s="32"/>
      <c r="E619" s="32"/>
      <c r="F619" s="35"/>
      <c r="G619" s="31"/>
      <c r="I619" s="32"/>
      <c r="L619" s="33"/>
      <c r="M619" s="33"/>
      <c r="N619" s="33"/>
      <c r="O619" s="33"/>
      <c r="P619" s="33"/>
      <c r="Q619" s="33"/>
      <c r="R619" s="33"/>
      <c r="S619" s="33"/>
      <c r="T619"/>
      <c r="U619" s="39"/>
      <c r="V619" s="39"/>
      <c r="W619" s="40"/>
      <c r="X619"/>
      <c r="Y619"/>
      <c r="Z619"/>
      <c r="AA619"/>
      <c r="AB619"/>
      <c r="AC619"/>
      <c r="AD619"/>
    </row>
    <row r="620" spans="1:30" s="10" customFormat="1" x14ac:dyDescent="0.2">
      <c r="A620" s="30"/>
      <c r="B620" s="4"/>
      <c r="C620" s="4"/>
      <c r="D620" s="32"/>
      <c r="E620" s="32"/>
      <c r="F620" s="35"/>
      <c r="G620" s="31"/>
      <c r="I620" s="32"/>
      <c r="L620" s="33"/>
      <c r="M620" s="33"/>
      <c r="N620" s="33"/>
      <c r="O620" s="33"/>
      <c r="P620" s="33"/>
      <c r="Q620" s="33"/>
      <c r="R620" s="33"/>
      <c r="S620" s="33"/>
      <c r="T620"/>
      <c r="U620" s="39"/>
      <c r="V620" s="39"/>
      <c r="W620" s="40"/>
      <c r="X620"/>
      <c r="Y620"/>
      <c r="Z620"/>
      <c r="AA620"/>
      <c r="AB620"/>
      <c r="AC620"/>
      <c r="AD620"/>
    </row>
    <row r="621" spans="1:30" s="10" customFormat="1" x14ac:dyDescent="0.2">
      <c r="A621" s="30"/>
      <c r="B621" s="4"/>
      <c r="C621" s="4"/>
      <c r="D621" s="32"/>
      <c r="E621" s="32"/>
      <c r="F621" s="35"/>
      <c r="G621" s="31"/>
      <c r="I621" s="32"/>
      <c r="L621" s="33"/>
      <c r="M621" s="33"/>
      <c r="N621" s="33"/>
      <c r="O621" s="33"/>
      <c r="P621" s="33"/>
      <c r="Q621" s="33"/>
      <c r="R621" s="33"/>
      <c r="S621" s="33"/>
      <c r="T621"/>
      <c r="U621" s="39"/>
      <c r="V621" s="39"/>
      <c r="W621" s="40"/>
      <c r="X621"/>
      <c r="Y621"/>
      <c r="Z621"/>
      <c r="AA621"/>
      <c r="AB621"/>
      <c r="AC621"/>
      <c r="AD621"/>
    </row>
    <row r="622" spans="1:30" s="10" customFormat="1" x14ac:dyDescent="0.2">
      <c r="A622" s="30"/>
      <c r="B622" s="4"/>
      <c r="C622" s="4"/>
      <c r="D622" s="32"/>
      <c r="E622" s="32"/>
      <c r="F622" s="35"/>
      <c r="G622" s="31"/>
      <c r="I622" s="32"/>
      <c r="L622" s="33"/>
      <c r="M622" s="33"/>
      <c r="N622" s="33"/>
      <c r="O622" s="33"/>
      <c r="P622" s="33"/>
      <c r="Q622" s="33"/>
      <c r="R622" s="33"/>
      <c r="S622" s="33"/>
      <c r="T622"/>
      <c r="U622" s="39"/>
      <c r="V622" s="39"/>
      <c r="W622" s="40"/>
      <c r="X622"/>
      <c r="Y622"/>
      <c r="Z622"/>
      <c r="AA622"/>
      <c r="AB622"/>
      <c r="AC622"/>
      <c r="AD622"/>
    </row>
    <row r="623" spans="1:30" s="10" customFormat="1" x14ac:dyDescent="0.2">
      <c r="A623" s="30"/>
      <c r="B623" s="4"/>
      <c r="C623" s="4"/>
      <c r="D623" s="32"/>
      <c r="E623" s="32"/>
      <c r="F623" s="35"/>
      <c r="G623" s="31"/>
      <c r="I623" s="32"/>
      <c r="L623" s="33"/>
      <c r="M623" s="33"/>
      <c r="N623" s="33"/>
      <c r="O623" s="33"/>
      <c r="P623" s="33"/>
      <c r="Q623" s="33"/>
      <c r="R623" s="33"/>
      <c r="S623" s="33"/>
      <c r="T623"/>
      <c r="U623" s="39"/>
      <c r="V623" s="39"/>
      <c r="W623" s="40"/>
      <c r="X623"/>
      <c r="Y623"/>
      <c r="Z623"/>
      <c r="AA623"/>
      <c r="AB623"/>
      <c r="AC623"/>
      <c r="AD623"/>
    </row>
    <row r="624" spans="1:30" s="10" customFormat="1" x14ac:dyDescent="0.2">
      <c r="A624" s="30"/>
      <c r="B624" s="4"/>
      <c r="C624" s="4"/>
      <c r="D624" s="32"/>
      <c r="E624" s="32"/>
      <c r="F624" s="35"/>
      <c r="G624" s="31"/>
      <c r="I624" s="32"/>
      <c r="L624" s="33"/>
      <c r="M624" s="33"/>
      <c r="N624" s="33"/>
      <c r="O624" s="33"/>
      <c r="P624" s="33"/>
      <c r="Q624" s="33"/>
      <c r="R624" s="33"/>
      <c r="S624" s="33"/>
      <c r="T624"/>
      <c r="U624" s="39"/>
      <c r="V624" s="39"/>
      <c r="W624" s="40"/>
      <c r="X624"/>
      <c r="Y624"/>
      <c r="Z624"/>
      <c r="AA624"/>
      <c r="AB624"/>
      <c r="AC624"/>
      <c r="AD624"/>
    </row>
    <row r="625" spans="1:30" s="10" customFormat="1" x14ac:dyDescent="0.2">
      <c r="A625" s="30"/>
      <c r="B625" s="4"/>
      <c r="C625" s="4"/>
      <c r="D625" s="32"/>
      <c r="E625" s="32"/>
      <c r="F625" s="35"/>
      <c r="G625" s="31"/>
      <c r="I625" s="32"/>
      <c r="L625" s="33"/>
      <c r="M625" s="33"/>
      <c r="N625" s="33"/>
      <c r="O625" s="33"/>
      <c r="P625" s="33"/>
      <c r="Q625" s="33"/>
      <c r="R625" s="33"/>
      <c r="S625" s="33"/>
      <c r="T625"/>
      <c r="U625" s="39"/>
      <c r="V625" s="39"/>
      <c r="W625" s="40"/>
      <c r="X625"/>
      <c r="Y625"/>
      <c r="Z625"/>
      <c r="AA625"/>
      <c r="AB625"/>
      <c r="AC625"/>
      <c r="AD625"/>
    </row>
    <row r="626" spans="1:30" s="10" customFormat="1" x14ac:dyDescent="0.2">
      <c r="A626" s="30"/>
      <c r="B626" s="4"/>
      <c r="C626" s="4"/>
      <c r="D626" s="32"/>
      <c r="E626" s="32"/>
      <c r="F626" s="35"/>
      <c r="G626" s="31"/>
      <c r="I626" s="32"/>
      <c r="L626" s="33"/>
      <c r="M626" s="33"/>
      <c r="N626" s="33"/>
      <c r="O626" s="33"/>
      <c r="P626" s="33"/>
      <c r="Q626" s="33"/>
      <c r="R626" s="33"/>
      <c r="S626" s="33"/>
      <c r="T626"/>
      <c r="U626" s="39"/>
      <c r="V626" s="39"/>
      <c r="W626" s="40"/>
      <c r="X626"/>
      <c r="Y626"/>
      <c r="Z626"/>
      <c r="AA626"/>
      <c r="AB626"/>
      <c r="AC626"/>
      <c r="AD626"/>
    </row>
    <row r="627" spans="1:30" s="10" customFormat="1" x14ac:dyDescent="0.2">
      <c r="A627" s="30"/>
      <c r="B627" s="4"/>
      <c r="C627" s="4"/>
      <c r="D627" s="32"/>
      <c r="E627" s="32"/>
      <c r="F627" s="35"/>
      <c r="G627" s="31"/>
      <c r="I627" s="32"/>
      <c r="L627" s="33"/>
      <c r="M627" s="33"/>
      <c r="N627" s="33"/>
      <c r="O627" s="33"/>
      <c r="P627" s="33"/>
      <c r="Q627" s="33"/>
      <c r="R627" s="33"/>
      <c r="S627" s="33"/>
      <c r="T627"/>
      <c r="U627" s="39"/>
      <c r="V627" s="39"/>
      <c r="W627" s="40"/>
      <c r="X627"/>
      <c r="Y627"/>
      <c r="Z627"/>
      <c r="AA627"/>
      <c r="AB627"/>
      <c r="AC627"/>
      <c r="AD627"/>
    </row>
    <row r="628" spans="1:30" s="10" customFormat="1" x14ac:dyDescent="0.2">
      <c r="A628" s="30"/>
      <c r="B628" s="4"/>
      <c r="C628" s="4"/>
      <c r="D628" s="32"/>
      <c r="E628" s="32"/>
      <c r="F628" s="35"/>
      <c r="G628" s="31"/>
      <c r="I628" s="32"/>
      <c r="L628" s="33"/>
      <c r="M628" s="33"/>
      <c r="N628" s="33"/>
      <c r="O628" s="33"/>
      <c r="P628" s="33"/>
      <c r="Q628" s="33"/>
      <c r="R628" s="33"/>
      <c r="S628" s="33"/>
      <c r="T628"/>
      <c r="U628" s="39"/>
      <c r="V628" s="39"/>
      <c r="W628" s="40"/>
      <c r="X628"/>
      <c r="Y628"/>
      <c r="Z628"/>
      <c r="AA628"/>
      <c r="AB628"/>
      <c r="AC628"/>
      <c r="AD628"/>
    </row>
    <row r="629" spans="1:30" s="10" customFormat="1" x14ac:dyDescent="0.2">
      <c r="A629" s="30"/>
      <c r="B629" s="4"/>
      <c r="C629" s="4"/>
      <c r="D629" s="32"/>
      <c r="E629" s="32"/>
      <c r="F629" s="35"/>
      <c r="G629" s="31"/>
      <c r="I629" s="32"/>
      <c r="L629" s="33"/>
      <c r="M629" s="33"/>
      <c r="N629" s="33"/>
      <c r="O629" s="33"/>
      <c r="P629" s="33"/>
      <c r="Q629" s="33"/>
      <c r="R629" s="33"/>
      <c r="S629" s="33"/>
      <c r="T629"/>
      <c r="U629" s="39"/>
      <c r="V629" s="39"/>
      <c r="W629" s="40"/>
      <c r="X629"/>
      <c r="Y629"/>
      <c r="Z629"/>
      <c r="AA629"/>
      <c r="AB629"/>
      <c r="AC629"/>
      <c r="AD629"/>
    </row>
    <row r="630" spans="1:30" s="10" customFormat="1" x14ac:dyDescent="0.2">
      <c r="A630" s="30"/>
      <c r="B630" s="4"/>
      <c r="C630" s="4"/>
      <c r="D630" s="32"/>
      <c r="E630" s="32"/>
      <c r="F630" s="35"/>
      <c r="G630" s="31"/>
      <c r="I630" s="32"/>
      <c r="L630" s="33"/>
      <c r="M630" s="33"/>
      <c r="N630" s="33"/>
      <c r="O630" s="33"/>
      <c r="P630" s="33"/>
      <c r="Q630" s="33"/>
      <c r="R630" s="33"/>
      <c r="S630" s="33"/>
      <c r="T630"/>
      <c r="U630" s="39"/>
      <c r="V630" s="39"/>
      <c r="W630" s="40"/>
      <c r="X630"/>
      <c r="Y630"/>
      <c r="Z630"/>
      <c r="AA630"/>
      <c r="AB630"/>
      <c r="AC630"/>
      <c r="AD630"/>
    </row>
    <row r="631" spans="1:30" s="10" customFormat="1" x14ac:dyDescent="0.2">
      <c r="A631" s="30"/>
      <c r="B631" s="4"/>
      <c r="C631" s="4"/>
      <c r="D631" s="32"/>
      <c r="E631" s="32"/>
      <c r="F631" s="35"/>
      <c r="G631" s="31"/>
      <c r="I631" s="32"/>
      <c r="L631" s="33"/>
      <c r="M631" s="33"/>
      <c r="N631" s="33"/>
      <c r="O631" s="33"/>
      <c r="P631" s="33"/>
      <c r="Q631" s="33"/>
      <c r="R631" s="33"/>
      <c r="S631" s="33"/>
      <c r="T631"/>
      <c r="U631" s="39"/>
      <c r="V631" s="39"/>
      <c r="W631" s="40"/>
      <c r="X631"/>
      <c r="Y631"/>
      <c r="Z631"/>
      <c r="AA631"/>
      <c r="AB631"/>
      <c r="AC631"/>
      <c r="AD631"/>
    </row>
    <row r="632" spans="1:30" s="10" customFormat="1" x14ac:dyDescent="0.2">
      <c r="A632" s="30"/>
      <c r="B632" s="4"/>
      <c r="C632" s="4"/>
      <c r="D632" s="32"/>
      <c r="E632" s="32"/>
      <c r="F632" s="35"/>
      <c r="G632" s="31"/>
      <c r="I632" s="32"/>
      <c r="L632" s="33"/>
      <c r="M632" s="33"/>
      <c r="N632" s="33"/>
      <c r="O632" s="33"/>
      <c r="P632" s="33"/>
      <c r="Q632" s="33"/>
      <c r="R632" s="33"/>
      <c r="S632" s="33"/>
      <c r="T632"/>
      <c r="U632" s="39"/>
      <c r="V632" s="39"/>
      <c r="W632" s="40"/>
      <c r="X632"/>
      <c r="Y632"/>
      <c r="Z632"/>
      <c r="AA632"/>
      <c r="AB632"/>
      <c r="AC632"/>
      <c r="AD632"/>
    </row>
    <row r="633" spans="1:30" s="10" customFormat="1" x14ac:dyDescent="0.2">
      <c r="A633" s="30"/>
      <c r="B633" s="4"/>
      <c r="C633" s="4"/>
      <c r="D633" s="32"/>
      <c r="E633" s="32"/>
      <c r="F633" s="35"/>
      <c r="G633" s="31"/>
      <c r="I633" s="32"/>
      <c r="L633" s="33"/>
      <c r="M633" s="33"/>
      <c r="N633" s="33"/>
      <c r="O633" s="33"/>
      <c r="P633" s="33"/>
      <c r="Q633" s="33"/>
      <c r="R633" s="33"/>
      <c r="S633" s="33"/>
      <c r="T633"/>
      <c r="U633" s="39"/>
      <c r="V633" s="39"/>
      <c r="W633" s="40"/>
      <c r="X633"/>
      <c r="Y633"/>
      <c r="Z633"/>
      <c r="AA633"/>
      <c r="AB633"/>
      <c r="AC633"/>
      <c r="AD633"/>
    </row>
    <row r="634" spans="1:30" s="10" customFormat="1" x14ac:dyDescent="0.2">
      <c r="A634" s="30"/>
      <c r="B634" s="4"/>
      <c r="C634" s="4"/>
      <c r="D634" s="32"/>
      <c r="E634" s="32"/>
      <c r="F634" s="35"/>
      <c r="G634" s="31"/>
      <c r="I634" s="32"/>
      <c r="L634" s="33"/>
      <c r="M634" s="33"/>
      <c r="N634" s="33"/>
      <c r="O634" s="33"/>
      <c r="P634" s="33"/>
      <c r="Q634" s="33"/>
      <c r="R634" s="33"/>
      <c r="S634" s="33"/>
      <c r="T634"/>
      <c r="U634" s="39"/>
      <c r="V634" s="39"/>
      <c r="W634" s="40"/>
      <c r="X634"/>
      <c r="Y634"/>
      <c r="Z634"/>
      <c r="AA634"/>
      <c r="AB634"/>
      <c r="AC634"/>
      <c r="AD634"/>
    </row>
    <row r="635" spans="1:30" s="10" customFormat="1" x14ac:dyDescent="0.2">
      <c r="A635" s="30"/>
      <c r="B635" s="4"/>
      <c r="C635" s="4"/>
      <c r="D635" s="32"/>
      <c r="E635" s="32"/>
      <c r="F635" s="35"/>
      <c r="G635" s="31"/>
      <c r="I635" s="32"/>
      <c r="L635" s="33"/>
      <c r="M635" s="33"/>
      <c r="N635" s="33"/>
      <c r="O635" s="33"/>
      <c r="P635" s="33"/>
      <c r="Q635" s="33"/>
      <c r="R635" s="33"/>
      <c r="S635" s="33"/>
      <c r="T635"/>
      <c r="U635" s="39"/>
      <c r="V635" s="39"/>
      <c r="W635" s="40"/>
      <c r="X635"/>
      <c r="Y635"/>
      <c r="Z635"/>
      <c r="AA635"/>
      <c r="AB635"/>
      <c r="AC635"/>
      <c r="AD635"/>
    </row>
    <row r="636" spans="1:30" s="10" customFormat="1" x14ac:dyDescent="0.2">
      <c r="A636" s="30"/>
      <c r="B636" s="4"/>
      <c r="C636" s="4"/>
      <c r="D636" s="32"/>
      <c r="E636" s="32"/>
      <c r="F636" s="35"/>
      <c r="G636" s="31"/>
      <c r="I636" s="32"/>
      <c r="L636" s="33"/>
      <c r="M636" s="33"/>
      <c r="N636" s="33"/>
      <c r="O636" s="33"/>
      <c r="P636" s="33"/>
      <c r="Q636" s="33"/>
      <c r="R636" s="33"/>
      <c r="S636" s="33"/>
      <c r="T636"/>
      <c r="U636" s="39"/>
      <c r="V636" s="39"/>
      <c r="W636" s="40"/>
      <c r="X636"/>
      <c r="Y636"/>
      <c r="Z636"/>
      <c r="AA636"/>
      <c r="AB636"/>
      <c r="AC636"/>
      <c r="AD636"/>
    </row>
    <row r="637" spans="1:30" s="10" customFormat="1" x14ac:dyDescent="0.2">
      <c r="A637" s="30"/>
      <c r="B637" s="4"/>
      <c r="C637" s="4"/>
      <c r="D637" s="32"/>
      <c r="E637" s="32"/>
      <c r="F637" s="35"/>
      <c r="G637" s="31"/>
      <c r="I637" s="32"/>
      <c r="L637" s="33"/>
      <c r="M637" s="33"/>
      <c r="N637" s="33"/>
      <c r="O637" s="33"/>
      <c r="P637" s="33"/>
      <c r="Q637" s="33"/>
      <c r="R637" s="33"/>
      <c r="S637" s="33"/>
      <c r="T637"/>
      <c r="U637" s="39"/>
      <c r="V637" s="39"/>
      <c r="W637" s="40"/>
      <c r="X637"/>
      <c r="Y637"/>
      <c r="Z637"/>
      <c r="AA637"/>
      <c r="AB637"/>
      <c r="AC637"/>
      <c r="AD637"/>
    </row>
    <row r="638" spans="1:30" s="10" customFormat="1" x14ac:dyDescent="0.2">
      <c r="A638" s="30"/>
      <c r="B638" s="4"/>
      <c r="C638" s="4"/>
      <c r="D638" s="32"/>
      <c r="E638" s="32"/>
      <c r="F638" s="35"/>
      <c r="G638" s="31"/>
      <c r="I638" s="32"/>
      <c r="L638" s="33"/>
      <c r="M638" s="33"/>
      <c r="N638" s="33"/>
      <c r="O638" s="33"/>
      <c r="P638" s="33"/>
      <c r="Q638" s="33"/>
      <c r="R638" s="33"/>
      <c r="S638" s="33"/>
      <c r="T638"/>
      <c r="U638" s="39"/>
      <c r="V638" s="39"/>
      <c r="W638" s="40"/>
      <c r="X638"/>
      <c r="Y638"/>
      <c r="Z638"/>
      <c r="AA638"/>
      <c r="AB638"/>
      <c r="AC638"/>
      <c r="AD638"/>
    </row>
    <row r="639" spans="1:30" s="10" customFormat="1" x14ac:dyDescent="0.2">
      <c r="A639" s="30"/>
      <c r="B639" s="4"/>
      <c r="C639" s="4"/>
      <c r="D639" s="32"/>
      <c r="E639" s="32"/>
      <c r="F639" s="35"/>
      <c r="G639" s="31"/>
      <c r="I639" s="32"/>
      <c r="L639" s="33"/>
      <c r="M639" s="33"/>
      <c r="N639" s="33"/>
      <c r="O639" s="33"/>
      <c r="P639" s="33"/>
      <c r="Q639" s="33"/>
      <c r="R639" s="33"/>
      <c r="S639" s="33"/>
      <c r="T639"/>
      <c r="U639" s="39"/>
      <c r="V639" s="39"/>
      <c r="W639" s="40"/>
      <c r="X639"/>
      <c r="Y639"/>
      <c r="Z639"/>
      <c r="AA639"/>
      <c r="AB639"/>
      <c r="AC639"/>
      <c r="AD639"/>
    </row>
    <row r="640" spans="1:30" s="10" customFormat="1" x14ac:dyDescent="0.2">
      <c r="A640" s="30"/>
      <c r="B640" s="4"/>
      <c r="C640" s="4"/>
      <c r="D640" s="32"/>
      <c r="E640" s="32"/>
      <c r="F640" s="35"/>
      <c r="G640" s="31"/>
      <c r="I640" s="32"/>
      <c r="L640" s="33"/>
      <c r="M640" s="33"/>
      <c r="N640" s="33"/>
      <c r="O640" s="33"/>
      <c r="P640" s="33"/>
      <c r="Q640" s="33"/>
      <c r="R640" s="33"/>
      <c r="S640" s="33"/>
      <c r="T640"/>
      <c r="U640" s="39"/>
      <c r="V640" s="39"/>
      <c r="W640" s="40"/>
      <c r="X640"/>
      <c r="Y640"/>
      <c r="Z640"/>
      <c r="AA640"/>
      <c r="AB640"/>
      <c r="AC640"/>
      <c r="AD640"/>
    </row>
    <row r="641" spans="1:30" s="10" customFormat="1" x14ac:dyDescent="0.2">
      <c r="A641" s="30"/>
      <c r="B641" s="4"/>
      <c r="C641" s="4"/>
      <c r="D641" s="32"/>
      <c r="E641" s="32"/>
      <c r="F641" s="35"/>
      <c r="G641" s="31"/>
      <c r="I641" s="32"/>
      <c r="L641" s="33"/>
      <c r="M641" s="33"/>
      <c r="N641" s="33"/>
      <c r="O641" s="33"/>
      <c r="P641" s="33"/>
      <c r="Q641" s="33"/>
      <c r="R641" s="33"/>
      <c r="S641" s="33"/>
      <c r="T641"/>
      <c r="U641" s="39"/>
      <c r="V641" s="39"/>
      <c r="W641" s="40"/>
      <c r="X641"/>
      <c r="Y641"/>
      <c r="Z641"/>
      <c r="AA641"/>
      <c r="AB641"/>
      <c r="AC641"/>
      <c r="AD641"/>
    </row>
    <row r="642" spans="1:30" s="10" customFormat="1" x14ac:dyDescent="0.2">
      <c r="A642" s="30"/>
      <c r="B642" s="4"/>
      <c r="C642" s="4"/>
      <c r="D642" s="32"/>
      <c r="E642" s="32"/>
      <c r="F642" s="35"/>
      <c r="G642" s="31"/>
      <c r="I642" s="32"/>
      <c r="L642" s="33"/>
      <c r="M642" s="33"/>
      <c r="N642" s="33"/>
      <c r="O642" s="33"/>
      <c r="P642" s="33"/>
      <c r="Q642" s="33"/>
      <c r="R642" s="33"/>
      <c r="S642" s="33"/>
      <c r="T642"/>
      <c r="U642" s="39"/>
      <c r="V642" s="39"/>
      <c r="W642" s="40"/>
      <c r="X642"/>
      <c r="Y642"/>
      <c r="Z642"/>
      <c r="AA642"/>
      <c r="AB642"/>
      <c r="AC642"/>
      <c r="AD642"/>
    </row>
    <row r="643" spans="1:30" s="10" customFormat="1" x14ac:dyDescent="0.2">
      <c r="A643" s="30"/>
      <c r="B643" s="4"/>
      <c r="C643" s="4"/>
      <c r="D643" s="32"/>
      <c r="E643" s="32"/>
      <c r="F643" s="35"/>
      <c r="G643" s="31"/>
      <c r="I643" s="32"/>
      <c r="L643" s="33"/>
      <c r="M643" s="33"/>
      <c r="N643" s="33"/>
      <c r="O643" s="33"/>
      <c r="P643" s="33"/>
      <c r="Q643" s="33"/>
      <c r="R643" s="33"/>
      <c r="S643" s="33"/>
      <c r="T643"/>
      <c r="U643" s="39"/>
      <c r="V643" s="39"/>
      <c r="W643" s="40"/>
      <c r="X643"/>
      <c r="Y643"/>
      <c r="Z643"/>
      <c r="AA643"/>
      <c r="AB643"/>
      <c r="AC643"/>
      <c r="AD643"/>
    </row>
    <row r="644" spans="1:30" s="10" customFormat="1" x14ac:dyDescent="0.2">
      <c r="A644" s="30"/>
      <c r="B644" s="4"/>
      <c r="C644" s="4"/>
      <c r="D644" s="32"/>
      <c r="E644" s="32"/>
      <c r="F644" s="35"/>
      <c r="G644" s="31"/>
      <c r="I644" s="32"/>
      <c r="L644" s="33"/>
      <c r="M644" s="33"/>
      <c r="N644" s="33"/>
      <c r="O644" s="33"/>
      <c r="P644" s="33"/>
      <c r="Q644" s="33"/>
      <c r="R644" s="33"/>
      <c r="S644" s="33"/>
      <c r="T644"/>
      <c r="U644" s="39"/>
      <c r="V644" s="39"/>
      <c r="W644" s="40"/>
      <c r="X644"/>
      <c r="Y644"/>
      <c r="Z644"/>
      <c r="AA644"/>
      <c r="AB644"/>
      <c r="AC644"/>
      <c r="AD644"/>
    </row>
    <row r="645" spans="1:30" s="10" customFormat="1" x14ac:dyDescent="0.2">
      <c r="A645" s="30"/>
      <c r="B645" s="4"/>
      <c r="C645" s="4"/>
      <c r="D645" s="32"/>
      <c r="E645" s="32"/>
      <c r="F645" s="35"/>
      <c r="G645" s="31"/>
      <c r="I645" s="32"/>
      <c r="L645" s="33"/>
      <c r="M645" s="33"/>
      <c r="N645" s="33"/>
      <c r="O645" s="33"/>
      <c r="P645" s="33"/>
      <c r="Q645" s="33"/>
      <c r="R645" s="33"/>
      <c r="S645" s="33"/>
      <c r="T645"/>
      <c r="U645" s="39"/>
      <c r="V645" s="39"/>
      <c r="W645" s="40"/>
      <c r="X645"/>
      <c r="Y645"/>
      <c r="Z645"/>
      <c r="AA645"/>
      <c r="AB645"/>
      <c r="AC645"/>
      <c r="AD645"/>
    </row>
    <row r="646" spans="1:30" s="10" customFormat="1" x14ac:dyDescent="0.2">
      <c r="A646" s="30"/>
      <c r="B646" s="4"/>
      <c r="C646" s="4"/>
      <c r="D646" s="32"/>
      <c r="E646" s="32"/>
      <c r="F646" s="35"/>
      <c r="G646" s="31"/>
      <c r="I646" s="32"/>
      <c r="L646" s="33"/>
      <c r="M646" s="33"/>
      <c r="N646" s="33"/>
      <c r="O646" s="33"/>
      <c r="P646" s="33"/>
      <c r="Q646" s="33"/>
      <c r="R646" s="33"/>
      <c r="S646" s="33"/>
      <c r="T646"/>
      <c r="U646" s="39"/>
      <c r="V646" s="39"/>
      <c r="W646" s="40"/>
      <c r="X646"/>
      <c r="Y646"/>
      <c r="Z646"/>
      <c r="AA646"/>
      <c r="AB646"/>
      <c r="AC646"/>
      <c r="AD646"/>
    </row>
    <row r="647" spans="1:30" s="10" customFormat="1" x14ac:dyDescent="0.2">
      <c r="A647" s="30"/>
      <c r="B647" s="4"/>
      <c r="C647" s="4"/>
      <c r="D647" s="32"/>
      <c r="E647" s="32"/>
      <c r="F647" s="35"/>
      <c r="G647" s="31"/>
      <c r="I647" s="32"/>
      <c r="L647" s="33"/>
      <c r="M647" s="33"/>
      <c r="N647" s="33"/>
      <c r="O647" s="33"/>
      <c r="P647" s="33"/>
      <c r="Q647" s="33"/>
      <c r="R647" s="33"/>
      <c r="S647" s="33"/>
      <c r="T647"/>
      <c r="U647" s="39"/>
      <c r="V647" s="39"/>
      <c r="W647" s="40"/>
      <c r="X647"/>
      <c r="Y647"/>
      <c r="Z647"/>
      <c r="AA647"/>
      <c r="AB647"/>
      <c r="AC647"/>
      <c r="AD647"/>
    </row>
    <row r="648" spans="1:30" s="10" customFormat="1" x14ac:dyDescent="0.2">
      <c r="A648" s="30"/>
      <c r="B648" s="4"/>
      <c r="C648" s="4"/>
      <c r="D648" s="32"/>
      <c r="E648" s="32"/>
      <c r="F648" s="35"/>
      <c r="G648" s="31"/>
      <c r="I648" s="32"/>
      <c r="L648" s="33"/>
      <c r="M648" s="33"/>
      <c r="N648" s="33"/>
      <c r="O648" s="33"/>
      <c r="P648" s="33"/>
      <c r="Q648" s="33"/>
      <c r="R648" s="33"/>
      <c r="S648" s="33"/>
      <c r="T648"/>
      <c r="U648" s="39"/>
      <c r="V648" s="39"/>
      <c r="W648" s="40"/>
      <c r="X648"/>
      <c r="Y648"/>
      <c r="Z648"/>
      <c r="AA648"/>
      <c r="AB648"/>
      <c r="AC648"/>
      <c r="AD648"/>
    </row>
    <row r="649" spans="1:30" s="10" customFormat="1" x14ac:dyDescent="0.2">
      <c r="A649" s="30"/>
      <c r="B649" s="4"/>
      <c r="C649" s="4"/>
      <c r="D649" s="32"/>
      <c r="E649" s="32"/>
      <c r="F649" s="35"/>
      <c r="G649" s="31"/>
      <c r="I649" s="32"/>
      <c r="L649" s="33"/>
      <c r="M649" s="33"/>
      <c r="N649" s="33"/>
      <c r="O649" s="33"/>
      <c r="P649" s="33"/>
      <c r="Q649" s="33"/>
      <c r="R649" s="33"/>
      <c r="S649" s="33"/>
      <c r="T649"/>
      <c r="U649" s="39"/>
      <c r="V649" s="39"/>
      <c r="W649" s="40"/>
      <c r="X649"/>
      <c r="Y649"/>
      <c r="Z649"/>
      <c r="AA649"/>
      <c r="AB649"/>
      <c r="AC649"/>
      <c r="AD649"/>
    </row>
    <row r="650" spans="1:30" s="10" customFormat="1" x14ac:dyDescent="0.2">
      <c r="A650" s="30"/>
      <c r="B650" s="4"/>
      <c r="C650" s="4"/>
      <c r="D650" s="32"/>
      <c r="E650" s="32"/>
      <c r="F650" s="35"/>
      <c r="G650" s="31"/>
      <c r="I650" s="32"/>
      <c r="L650" s="33"/>
      <c r="M650" s="33"/>
      <c r="N650" s="33"/>
      <c r="O650" s="33"/>
      <c r="P650" s="33"/>
      <c r="Q650" s="33"/>
      <c r="R650" s="33"/>
      <c r="S650" s="33"/>
      <c r="T650"/>
      <c r="U650" s="39"/>
      <c r="V650" s="39"/>
      <c r="W650" s="40"/>
      <c r="X650"/>
      <c r="Y650"/>
      <c r="Z650"/>
      <c r="AA650"/>
      <c r="AB650"/>
      <c r="AC650"/>
      <c r="AD650"/>
    </row>
    <row r="651" spans="1:30" s="10" customFormat="1" x14ac:dyDescent="0.2">
      <c r="A651" s="30"/>
      <c r="B651" s="4"/>
      <c r="C651" s="4"/>
      <c r="D651" s="32"/>
      <c r="E651" s="32"/>
      <c r="F651" s="35"/>
      <c r="G651" s="31"/>
      <c r="I651" s="32"/>
      <c r="L651" s="33"/>
      <c r="M651" s="33"/>
      <c r="N651" s="33"/>
      <c r="O651" s="33"/>
      <c r="P651" s="33"/>
      <c r="Q651" s="33"/>
      <c r="R651" s="33"/>
      <c r="S651" s="33"/>
      <c r="T651"/>
      <c r="U651" s="39"/>
      <c r="V651" s="39"/>
      <c r="W651" s="40"/>
      <c r="X651"/>
      <c r="Y651"/>
      <c r="Z651"/>
      <c r="AA651"/>
      <c r="AB651"/>
      <c r="AC651"/>
      <c r="AD651"/>
    </row>
    <row r="652" spans="1:30" s="10" customFormat="1" x14ac:dyDescent="0.2">
      <c r="A652" s="30"/>
      <c r="B652" s="4"/>
      <c r="C652" s="4"/>
      <c r="D652" s="32"/>
      <c r="E652" s="32"/>
      <c r="F652" s="35"/>
      <c r="G652" s="31"/>
      <c r="I652" s="32"/>
      <c r="L652" s="33"/>
      <c r="M652" s="33"/>
      <c r="N652" s="33"/>
      <c r="O652" s="33"/>
      <c r="P652" s="33"/>
      <c r="Q652" s="33"/>
      <c r="R652" s="33"/>
      <c r="S652" s="33"/>
      <c r="T652"/>
      <c r="U652" s="39"/>
      <c r="V652" s="39"/>
      <c r="W652" s="40"/>
      <c r="X652"/>
      <c r="Y652"/>
      <c r="Z652"/>
      <c r="AA652"/>
      <c r="AB652"/>
      <c r="AC652"/>
      <c r="AD652"/>
    </row>
    <row r="653" spans="1:30" s="10" customFormat="1" x14ac:dyDescent="0.2">
      <c r="A653" s="30"/>
      <c r="B653" s="4"/>
      <c r="C653" s="4"/>
      <c r="D653" s="32"/>
      <c r="E653" s="32"/>
      <c r="F653" s="35"/>
      <c r="G653" s="31"/>
      <c r="I653" s="32"/>
      <c r="L653" s="33"/>
      <c r="M653" s="33"/>
      <c r="N653" s="33"/>
      <c r="O653" s="33"/>
      <c r="P653" s="33"/>
      <c r="Q653" s="33"/>
      <c r="R653" s="33"/>
      <c r="S653" s="33"/>
      <c r="T653"/>
      <c r="U653" s="39"/>
      <c r="V653" s="39"/>
      <c r="W653" s="40"/>
      <c r="X653"/>
      <c r="Y653"/>
      <c r="Z653"/>
      <c r="AA653"/>
      <c r="AB653"/>
      <c r="AC653"/>
      <c r="AD653"/>
    </row>
    <row r="654" spans="1:30" s="10" customFormat="1" x14ac:dyDescent="0.2">
      <c r="A654" s="30"/>
      <c r="B654" s="4"/>
      <c r="C654" s="4"/>
      <c r="D654" s="32"/>
      <c r="E654" s="32"/>
      <c r="F654" s="35"/>
      <c r="G654" s="31"/>
      <c r="I654" s="32"/>
      <c r="L654" s="33"/>
      <c r="M654" s="33"/>
      <c r="N654" s="33"/>
      <c r="O654" s="33"/>
      <c r="P654" s="33"/>
      <c r="Q654" s="33"/>
      <c r="R654" s="33"/>
      <c r="S654" s="33"/>
      <c r="T654"/>
      <c r="U654" s="39"/>
      <c r="V654" s="39"/>
      <c r="W654" s="40"/>
      <c r="X654"/>
      <c r="Y654"/>
      <c r="Z654"/>
      <c r="AA654"/>
      <c r="AB654"/>
      <c r="AC654"/>
      <c r="AD654"/>
    </row>
    <row r="655" spans="1:30" s="10" customFormat="1" x14ac:dyDescent="0.2">
      <c r="A655" s="30"/>
      <c r="B655" s="4"/>
      <c r="C655" s="4"/>
      <c r="D655" s="32"/>
      <c r="E655" s="32"/>
      <c r="F655" s="35"/>
      <c r="G655" s="31"/>
      <c r="I655" s="32"/>
      <c r="L655" s="33"/>
      <c r="M655" s="33"/>
      <c r="N655" s="33"/>
      <c r="O655" s="33"/>
      <c r="P655" s="33"/>
      <c r="Q655" s="33"/>
      <c r="R655" s="33"/>
      <c r="S655" s="33"/>
      <c r="T655"/>
      <c r="U655" s="39"/>
      <c r="V655" s="39"/>
      <c r="W655" s="40"/>
      <c r="X655"/>
      <c r="Y655"/>
      <c r="Z655"/>
      <c r="AA655"/>
      <c r="AB655"/>
      <c r="AC655"/>
      <c r="AD655"/>
    </row>
    <row r="656" spans="1:30" s="10" customFormat="1" x14ac:dyDescent="0.2">
      <c r="A656" s="30"/>
      <c r="B656" s="4"/>
      <c r="C656" s="4"/>
      <c r="D656" s="32"/>
      <c r="E656" s="32"/>
      <c r="F656" s="35"/>
      <c r="G656" s="31"/>
      <c r="I656" s="32"/>
      <c r="L656" s="33"/>
      <c r="M656" s="33"/>
      <c r="N656" s="33"/>
      <c r="O656" s="33"/>
      <c r="P656" s="33"/>
      <c r="Q656" s="33"/>
      <c r="R656" s="33"/>
      <c r="S656" s="33"/>
      <c r="T656"/>
      <c r="U656" s="39"/>
      <c r="V656" s="39"/>
      <c r="W656" s="40"/>
      <c r="X656"/>
      <c r="Y656"/>
      <c r="Z656"/>
      <c r="AA656"/>
      <c r="AB656"/>
      <c r="AC656"/>
      <c r="AD656"/>
    </row>
    <row r="657" spans="1:30" s="10" customFormat="1" x14ac:dyDescent="0.2">
      <c r="A657" s="30"/>
      <c r="B657" s="4"/>
      <c r="C657" s="4"/>
      <c r="D657" s="32"/>
      <c r="E657" s="32"/>
      <c r="F657" s="35"/>
      <c r="G657" s="31"/>
      <c r="I657" s="32"/>
      <c r="L657" s="33"/>
      <c r="M657" s="33"/>
      <c r="N657" s="33"/>
      <c r="O657" s="33"/>
      <c r="P657" s="33"/>
      <c r="Q657" s="33"/>
      <c r="R657" s="33"/>
      <c r="S657" s="33"/>
      <c r="T657"/>
      <c r="U657" s="39"/>
      <c r="V657" s="39"/>
      <c r="W657" s="40"/>
      <c r="X657"/>
      <c r="Y657"/>
      <c r="Z657"/>
      <c r="AA657"/>
      <c r="AB657"/>
      <c r="AC657"/>
      <c r="AD657"/>
    </row>
    <row r="658" spans="1:30" s="10" customFormat="1" x14ac:dyDescent="0.2">
      <c r="A658" s="30"/>
      <c r="B658" s="4"/>
      <c r="C658" s="4"/>
      <c r="D658" s="32"/>
      <c r="E658" s="32"/>
      <c r="F658" s="35"/>
      <c r="G658" s="31"/>
      <c r="I658" s="32"/>
      <c r="L658" s="33"/>
      <c r="M658" s="33"/>
      <c r="N658" s="33"/>
      <c r="O658" s="33"/>
      <c r="P658" s="33"/>
      <c r="Q658" s="33"/>
      <c r="R658" s="33"/>
      <c r="S658" s="33"/>
      <c r="T658"/>
      <c r="U658" s="39"/>
      <c r="V658" s="39"/>
      <c r="W658" s="40"/>
      <c r="X658"/>
      <c r="Y658"/>
      <c r="Z658"/>
      <c r="AA658"/>
      <c r="AB658"/>
      <c r="AC658"/>
      <c r="AD658"/>
    </row>
    <row r="659" spans="1:30" s="10" customFormat="1" x14ac:dyDescent="0.2">
      <c r="A659" s="30"/>
      <c r="B659" s="4"/>
      <c r="C659" s="4"/>
      <c r="D659" s="32"/>
      <c r="E659" s="32"/>
      <c r="F659" s="35"/>
      <c r="G659" s="31"/>
      <c r="I659" s="32"/>
      <c r="L659" s="33"/>
      <c r="M659" s="33"/>
      <c r="N659" s="33"/>
      <c r="O659" s="33"/>
      <c r="P659" s="33"/>
      <c r="Q659" s="33"/>
      <c r="R659" s="33"/>
      <c r="S659" s="33"/>
      <c r="T659"/>
      <c r="U659" s="39"/>
      <c r="V659" s="39"/>
      <c r="W659" s="40"/>
      <c r="X659"/>
      <c r="Y659"/>
      <c r="Z659"/>
      <c r="AA659"/>
      <c r="AB659"/>
      <c r="AC659"/>
      <c r="AD659"/>
    </row>
    <row r="660" spans="1:30" s="10" customFormat="1" x14ac:dyDescent="0.2">
      <c r="A660" s="30"/>
      <c r="B660" s="4"/>
      <c r="C660" s="4"/>
      <c r="D660" s="32"/>
      <c r="E660" s="32"/>
      <c r="F660" s="35"/>
      <c r="G660" s="31"/>
      <c r="I660" s="32"/>
      <c r="L660" s="33"/>
      <c r="M660" s="33"/>
      <c r="N660" s="33"/>
      <c r="O660" s="33"/>
      <c r="P660" s="33"/>
      <c r="Q660" s="33"/>
      <c r="R660" s="33"/>
      <c r="S660" s="33"/>
      <c r="T660"/>
      <c r="U660" s="39"/>
      <c r="V660" s="39"/>
      <c r="W660" s="40"/>
      <c r="X660"/>
      <c r="Y660"/>
      <c r="Z660"/>
      <c r="AA660"/>
      <c r="AB660"/>
      <c r="AC660"/>
      <c r="AD660"/>
    </row>
    <row r="661" spans="1:30" s="10" customFormat="1" x14ac:dyDescent="0.2">
      <c r="A661" s="30"/>
      <c r="B661" s="4"/>
      <c r="C661" s="4"/>
      <c r="D661" s="32"/>
      <c r="E661" s="32"/>
      <c r="F661" s="35"/>
      <c r="G661" s="31"/>
      <c r="I661" s="32"/>
      <c r="L661" s="33"/>
      <c r="M661" s="33"/>
      <c r="N661" s="33"/>
      <c r="O661" s="33"/>
      <c r="P661" s="33"/>
      <c r="Q661" s="33"/>
      <c r="R661" s="33"/>
      <c r="S661" s="33"/>
      <c r="T661"/>
      <c r="U661" s="39"/>
      <c r="V661" s="39"/>
      <c r="W661" s="40"/>
      <c r="X661"/>
      <c r="Y661"/>
      <c r="Z661"/>
      <c r="AA661"/>
      <c r="AB661"/>
      <c r="AC661"/>
      <c r="AD661"/>
    </row>
    <row r="662" spans="1:30" s="10" customFormat="1" x14ac:dyDescent="0.2">
      <c r="A662" s="30"/>
      <c r="B662" s="4"/>
      <c r="C662" s="4"/>
      <c r="D662" s="32"/>
      <c r="E662" s="32"/>
      <c r="F662" s="35"/>
      <c r="G662" s="31"/>
      <c r="I662" s="32"/>
      <c r="L662" s="33"/>
      <c r="M662" s="33"/>
      <c r="N662" s="33"/>
      <c r="O662" s="33"/>
      <c r="P662" s="33"/>
      <c r="Q662" s="33"/>
      <c r="R662" s="33"/>
      <c r="S662" s="33"/>
      <c r="T662"/>
      <c r="U662" s="39"/>
      <c r="V662" s="39"/>
      <c r="W662" s="40"/>
      <c r="X662"/>
      <c r="Y662"/>
      <c r="Z662"/>
      <c r="AA662"/>
      <c r="AB662"/>
      <c r="AC662"/>
      <c r="AD662"/>
    </row>
    <row r="663" spans="1:30" s="10" customFormat="1" x14ac:dyDescent="0.2">
      <c r="A663" s="30"/>
      <c r="B663" s="4"/>
      <c r="C663" s="4"/>
      <c r="D663" s="32"/>
      <c r="E663" s="32"/>
      <c r="F663" s="35"/>
      <c r="G663" s="31"/>
      <c r="I663" s="32"/>
      <c r="L663" s="33"/>
      <c r="M663" s="33"/>
      <c r="N663" s="33"/>
      <c r="O663" s="33"/>
      <c r="P663" s="33"/>
      <c r="Q663" s="33"/>
      <c r="R663" s="33"/>
      <c r="S663" s="33"/>
      <c r="T663"/>
      <c r="U663" s="39"/>
      <c r="V663" s="39"/>
      <c r="W663" s="40"/>
      <c r="X663"/>
      <c r="Y663"/>
      <c r="Z663"/>
      <c r="AA663"/>
      <c r="AB663"/>
      <c r="AC663"/>
      <c r="AD663"/>
    </row>
    <row r="664" spans="1:30" s="10" customFormat="1" x14ac:dyDescent="0.2">
      <c r="A664" s="30"/>
      <c r="B664" s="4"/>
      <c r="C664" s="4"/>
      <c r="D664" s="32"/>
      <c r="E664" s="32"/>
      <c r="F664" s="35"/>
      <c r="G664" s="31"/>
      <c r="I664" s="32"/>
      <c r="L664" s="33"/>
      <c r="M664" s="33"/>
      <c r="N664" s="33"/>
      <c r="O664" s="33"/>
      <c r="P664" s="33"/>
      <c r="Q664" s="33"/>
      <c r="R664" s="33"/>
      <c r="S664" s="33"/>
      <c r="T664"/>
      <c r="U664" s="39"/>
      <c r="V664" s="39"/>
      <c r="W664" s="40"/>
      <c r="X664"/>
      <c r="Y664"/>
      <c r="Z664"/>
      <c r="AA664"/>
      <c r="AB664"/>
      <c r="AC664"/>
      <c r="AD664"/>
    </row>
    <row r="665" spans="1:30" s="10" customFormat="1" x14ac:dyDescent="0.2">
      <c r="A665" s="30"/>
      <c r="B665" s="4"/>
      <c r="C665" s="4"/>
      <c r="D665" s="32"/>
      <c r="E665" s="32"/>
      <c r="F665" s="35"/>
      <c r="G665" s="31"/>
      <c r="I665" s="32"/>
      <c r="L665" s="33"/>
      <c r="M665" s="33"/>
      <c r="N665" s="33"/>
      <c r="O665" s="33"/>
      <c r="P665" s="33"/>
      <c r="Q665" s="33"/>
      <c r="R665" s="33"/>
      <c r="S665" s="33"/>
      <c r="T665"/>
      <c r="U665" s="39"/>
      <c r="V665" s="39"/>
      <c r="W665" s="40"/>
      <c r="X665"/>
      <c r="Y665"/>
      <c r="Z665"/>
      <c r="AA665"/>
      <c r="AB665"/>
      <c r="AC665"/>
      <c r="AD665"/>
    </row>
    <row r="666" spans="1:30" s="10" customFormat="1" x14ac:dyDescent="0.2">
      <c r="A666" s="30"/>
      <c r="B666" s="4"/>
      <c r="C666" s="4"/>
      <c r="D666" s="32"/>
      <c r="E666" s="32"/>
      <c r="F666" s="35"/>
      <c r="G666" s="31"/>
      <c r="I666" s="32"/>
      <c r="L666" s="33"/>
      <c r="M666" s="33"/>
      <c r="N666" s="33"/>
      <c r="O666" s="33"/>
      <c r="P666" s="33"/>
      <c r="Q666" s="33"/>
      <c r="R666" s="33"/>
      <c r="S666" s="33"/>
      <c r="T666"/>
      <c r="U666" s="39"/>
      <c r="V666" s="39"/>
      <c r="W666" s="40"/>
      <c r="X666"/>
      <c r="Y666"/>
      <c r="Z666"/>
      <c r="AA666"/>
      <c r="AB666"/>
      <c r="AC666"/>
      <c r="AD666"/>
    </row>
    <row r="667" spans="1:30" s="10" customFormat="1" x14ac:dyDescent="0.2">
      <c r="A667" s="30"/>
      <c r="B667" s="4"/>
      <c r="C667" s="4"/>
      <c r="D667" s="32"/>
      <c r="E667" s="32"/>
      <c r="F667" s="35"/>
      <c r="G667" s="31"/>
      <c r="I667" s="32"/>
      <c r="L667" s="33"/>
      <c r="M667" s="33"/>
      <c r="N667" s="33"/>
      <c r="O667" s="33"/>
      <c r="P667" s="33"/>
      <c r="Q667" s="33"/>
      <c r="R667" s="33"/>
      <c r="S667" s="33"/>
      <c r="T667"/>
      <c r="U667" s="39"/>
      <c r="V667" s="39"/>
      <c r="W667" s="40"/>
      <c r="X667"/>
      <c r="Y667"/>
      <c r="Z667"/>
      <c r="AA667"/>
      <c r="AB667"/>
      <c r="AC667"/>
      <c r="AD667"/>
    </row>
    <row r="668" spans="1:30" s="10" customFormat="1" x14ac:dyDescent="0.2">
      <c r="A668" s="30"/>
      <c r="B668" s="4"/>
      <c r="C668" s="4"/>
      <c r="D668" s="32"/>
      <c r="E668" s="32"/>
      <c r="F668" s="35"/>
      <c r="G668" s="31"/>
      <c r="I668" s="32"/>
      <c r="L668" s="33"/>
      <c r="M668" s="33"/>
      <c r="N668" s="33"/>
      <c r="O668" s="33"/>
      <c r="P668" s="33"/>
      <c r="Q668" s="33"/>
      <c r="R668" s="33"/>
      <c r="S668" s="33"/>
      <c r="T668"/>
      <c r="U668" s="39"/>
      <c r="V668" s="39"/>
      <c r="W668" s="40"/>
      <c r="X668"/>
      <c r="Y668"/>
      <c r="Z668"/>
      <c r="AA668"/>
      <c r="AB668"/>
      <c r="AC668"/>
      <c r="AD668"/>
    </row>
    <row r="669" spans="1:30" s="10" customFormat="1" x14ac:dyDescent="0.2">
      <c r="A669" s="30"/>
      <c r="B669" s="4"/>
      <c r="C669" s="4"/>
      <c r="D669" s="32"/>
      <c r="E669" s="32"/>
      <c r="F669" s="35"/>
      <c r="G669" s="31"/>
      <c r="I669" s="32"/>
      <c r="L669" s="33"/>
      <c r="M669" s="33"/>
      <c r="N669" s="33"/>
      <c r="O669" s="33"/>
      <c r="P669" s="33"/>
      <c r="Q669" s="33"/>
      <c r="R669" s="33"/>
      <c r="S669" s="33"/>
      <c r="T669"/>
      <c r="U669" s="39"/>
      <c r="V669" s="39"/>
      <c r="W669" s="40"/>
      <c r="X669"/>
      <c r="Y669"/>
      <c r="Z669"/>
      <c r="AA669"/>
      <c r="AB669"/>
      <c r="AC669"/>
      <c r="AD669"/>
    </row>
    <row r="670" spans="1:30" s="10" customFormat="1" x14ac:dyDescent="0.2">
      <c r="A670" s="30"/>
      <c r="B670" s="4"/>
      <c r="C670" s="4"/>
      <c r="D670" s="32"/>
      <c r="E670" s="32"/>
      <c r="F670" s="35"/>
      <c r="G670" s="31"/>
      <c r="I670" s="32"/>
      <c r="L670" s="33"/>
      <c r="M670" s="33"/>
      <c r="N670" s="33"/>
      <c r="O670" s="33"/>
      <c r="P670" s="33"/>
      <c r="Q670" s="33"/>
      <c r="R670" s="33"/>
      <c r="S670" s="33"/>
      <c r="T670"/>
      <c r="U670" s="39"/>
      <c r="V670" s="39"/>
      <c r="W670" s="40"/>
      <c r="X670"/>
      <c r="Y670"/>
      <c r="Z670"/>
      <c r="AA670"/>
      <c r="AB670"/>
      <c r="AC670"/>
      <c r="AD670"/>
    </row>
    <row r="671" spans="1:30" s="10" customFormat="1" x14ac:dyDescent="0.2">
      <c r="A671" s="30"/>
      <c r="B671" s="4"/>
      <c r="C671" s="4"/>
      <c r="D671" s="32"/>
      <c r="E671" s="32"/>
      <c r="F671" s="35"/>
      <c r="G671" s="31"/>
      <c r="I671" s="32"/>
      <c r="L671" s="33"/>
      <c r="M671" s="33"/>
      <c r="N671" s="33"/>
      <c r="O671" s="33"/>
      <c r="P671" s="33"/>
      <c r="Q671" s="33"/>
      <c r="R671" s="33"/>
      <c r="S671" s="33"/>
      <c r="T671"/>
      <c r="U671" s="39"/>
      <c r="V671" s="39"/>
      <c r="W671" s="40"/>
      <c r="X671"/>
      <c r="Y671"/>
      <c r="Z671"/>
      <c r="AA671"/>
      <c r="AB671"/>
      <c r="AC671"/>
      <c r="AD671"/>
    </row>
    <row r="672" spans="1:30" s="10" customFormat="1" x14ac:dyDescent="0.2">
      <c r="A672" s="30"/>
      <c r="B672" s="4"/>
      <c r="C672" s="4"/>
      <c r="D672" s="32"/>
      <c r="E672" s="32"/>
      <c r="F672" s="35"/>
      <c r="G672" s="31"/>
      <c r="I672" s="32"/>
      <c r="L672" s="33"/>
      <c r="M672" s="33"/>
      <c r="N672" s="33"/>
      <c r="O672" s="33"/>
      <c r="P672" s="33"/>
      <c r="Q672" s="33"/>
      <c r="R672" s="33"/>
      <c r="S672" s="33"/>
      <c r="T672"/>
      <c r="U672" s="39"/>
      <c r="V672" s="39"/>
      <c r="W672" s="40"/>
      <c r="X672"/>
      <c r="Y672"/>
      <c r="Z672"/>
      <c r="AA672"/>
      <c r="AB672"/>
      <c r="AC672"/>
      <c r="AD672"/>
    </row>
    <row r="673" spans="1:30" s="10" customFormat="1" x14ac:dyDescent="0.2">
      <c r="A673" s="30"/>
      <c r="B673" s="4"/>
      <c r="C673" s="4"/>
      <c r="D673" s="32"/>
      <c r="E673" s="32"/>
      <c r="F673" s="35"/>
      <c r="G673" s="31"/>
      <c r="I673" s="32"/>
      <c r="L673" s="33"/>
      <c r="M673" s="33"/>
      <c r="N673" s="33"/>
      <c r="O673" s="33"/>
      <c r="P673" s="33"/>
      <c r="Q673" s="33"/>
      <c r="R673" s="33"/>
      <c r="S673" s="33"/>
      <c r="T673"/>
      <c r="U673" s="39"/>
      <c r="V673" s="39"/>
      <c r="W673" s="40"/>
      <c r="X673"/>
      <c r="Y673"/>
      <c r="Z673"/>
      <c r="AA673"/>
      <c r="AB673"/>
      <c r="AC673"/>
      <c r="AD673"/>
    </row>
    <row r="674" spans="1:30" s="10" customFormat="1" x14ac:dyDescent="0.2">
      <c r="A674" s="30"/>
      <c r="B674" s="4"/>
      <c r="C674" s="4"/>
      <c r="D674" s="32"/>
      <c r="E674" s="32"/>
      <c r="F674" s="35"/>
      <c r="G674" s="31"/>
      <c r="I674" s="32"/>
      <c r="L674" s="33"/>
      <c r="M674" s="33"/>
      <c r="N674" s="33"/>
      <c r="O674" s="33"/>
      <c r="P674" s="33"/>
      <c r="Q674" s="33"/>
      <c r="R674" s="33"/>
      <c r="S674" s="33"/>
      <c r="T674"/>
      <c r="U674" s="39"/>
      <c r="V674" s="39"/>
      <c r="W674" s="40"/>
      <c r="X674"/>
      <c r="Y674"/>
      <c r="Z674"/>
      <c r="AA674"/>
      <c r="AB674"/>
      <c r="AC674"/>
      <c r="AD674"/>
    </row>
    <row r="675" spans="1:30" s="10" customFormat="1" x14ac:dyDescent="0.2">
      <c r="A675" s="30"/>
      <c r="B675" s="4"/>
      <c r="C675" s="4"/>
      <c r="D675" s="32"/>
      <c r="E675" s="32"/>
      <c r="F675" s="35"/>
      <c r="G675" s="31"/>
      <c r="I675" s="32"/>
      <c r="L675" s="33"/>
      <c r="M675" s="33"/>
      <c r="N675" s="33"/>
      <c r="O675" s="33"/>
      <c r="P675" s="33"/>
      <c r="Q675" s="33"/>
      <c r="R675" s="33"/>
      <c r="S675" s="33"/>
      <c r="T675"/>
      <c r="U675" s="39"/>
      <c r="V675" s="39"/>
      <c r="W675" s="40"/>
      <c r="X675"/>
      <c r="Y675"/>
      <c r="Z675"/>
      <c r="AA675"/>
      <c r="AB675"/>
      <c r="AC675"/>
      <c r="AD675"/>
    </row>
    <row r="676" spans="1:30" s="10" customFormat="1" x14ac:dyDescent="0.2">
      <c r="A676" s="30"/>
      <c r="B676" s="4"/>
      <c r="C676" s="4"/>
      <c r="D676" s="32"/>
      <c r="E676" s="32"/>
      <c r="F676" s="35"/>
      <c r="G676" s="31"/>
      <c r="I676" s="32"/>
      <c r="L676" s="33"/>
      <c r="M676" s="33"/>
      <c r="N676" s="33"/>
      <c r="O676" s="33"/>
      <c r="P676" s="33"/>
      <c r="Q676" s="33"/>
      <c r="R676" s="33"/>
      <c r="S676" s="33"/>
      <c r="T676"/>
      <c r="U676" s="39"/>
      <c r="V676" s="39"/>
      <c r="W676" s="40"/>
      <c r="X676"/>
      <c r="Y676"/>
      <c r="Z676"/>
      <c r="AA676"/>
      <c r="AB676"/>
      <c r="AC676"/>
      <c r="AD676"/>
    </row>
    <row r="677" spans="1:30" s="10" customFormat="1" x14ac:dyDescent="0.2">
      <c r="A677" s="30"/>
      <c r="B677" s="4"/>
      <c r="C677" s="4"/>
      <c r="D677" s="32"/>
      <c r="E677" s="32"/>
      <c r="F677" s="35"/>
      <c r="G677" s="31"/>
      <c r="I677" s="32"/>
      <c r="L677" s="33"/>
      <c r="M677" s="33"/>
      <c r="N677" s="33"/>
      <c r="O677" s="33"/>
      <c r="P677" s="33"/>
      <c r="Q677" s="33"/>
      <c r="R677" s="33"/>
      <c r="S677" s="33"/>
      <c r="T677"/>
      <c r="U677" s="39"/>
      <c r="V677" s="39"/>
      <c r="W677" s="40"/>
      <c r="X677"/>
      <c r="Y677"/>
      <c r="Z677"/>
      <c r="AA677"/>
      <c r="AB677"/>
      <c r="AC677"/>
      <c r="AD677"/>
    </row>
    <row r="678" spans="1:30" s="10" customFormat="1" x14ac:dyDescent="0.2">
      <c r="A678" s="30"/>
      <c r="B678" s="4"/>
      <c r="C678" s="4"/>
      <c r="D678" s="32"/>
      <c r="E678" s="32"/>
      <c r="F678" s="35"/>
      <c r="G678" s="31"/>
      <c r="I678" s="32"/>
      <c r="L678" s="33"/>
      <c r="M678" s="33"/>
      <c r="N678" s="33"/>
      <c r="O678" s="33"/>
      <c r="P678" s="33"/>
      <c r="Q678" s="33"/>
      <c r="R678" s="33"/>
      <c r="S678" s="33"/>
      <c r="T678"/>
      <c r="U678" s="39"/>
      <c r="V678" s="39"/>
      <c r="W678" s="40"/>
      <c r="X678"/>
      <c r="Y678"/>
      <c r="Z678"/>
      <c r="AA678"/>
      <c r="AB678"/>
      <c r="AC678"/>
      <c r="AD678"/>
    </row>
    <row r="679" spans="1:30" s="10" customFormat="1" x14ac:dyDescent="0.2">
      <c r="A679" s="30"/>
      <c r="B679" s="4"/>
      <c r="C679" s="4"/>
      <c r="D679" s="32"/>
      <c r="E679" s="32"/>
      <c r="F679" s="35"/>
      <c r="G679" s="31"/>
      <c r="I679" s="32"/>
      <c r="L679" s="33"/>
      <c r="M679" s="33"/>
      <c r="N679" s="33"/>
      <c r="O679" s="33"/>
      <c r="P679" s="33"/>
      <c r="Q679" s="33"/>
      <c r="R679" s="33"/>
      <c r="S679" s="33"/>
      <c r="T679"/>
      <c r="U679" s="39"/>
      <c r="V679" s="39"/>
      <c r="W679" s="40"/>
      <c r="X679"/>
      <c r="Y679"/>
      <c r="Z679"/>
      <c r="AA679"/>
      <c r="AB679"/>
      <c r="AC679"/>
      <c r="AD679"/>
    </row>
    <row r="680" spans="1:30" s="10" customFormat="1" x14ac:dyDescent="0.2">
      <c r="A680" s="30"/>
      <c r="B680" s="4"/>
      <c r="C680" s="4"/>
      <c r="D680" s="32"/>
      <c r="E680" s="32"/>
      <c r="F680" s="35"/>
      <c r="G680" s="31"/>
      <c r="I680" s="32"/>
      <c r="L680" s="33"/>
      <c r="M680" s="33"/>
      <c r="N680" s="33"/>
      <c r="O680" s="33"/>
      <c r="P680" s="33"/>
      <c r="Q680" s="33"/>
      <c r="R680" s="33"/>
      <c r="S680" s="33"/>
      <c r="T680"/>
      <c r="U680" s="39"/>
      <c r="V680" s="39"/>
      <c r="W680" s="40"/>
      <c r="X680"/>
      <c r="Y680"/>
      <c r="Z680"/>
      <c r="AA680"/>
      <c r="AB680"/>
      <c r="AC680"/>
      <c r="AD680"/>
    </row>
    <row r="681" spans="1:30" s="10" customFormat="1" x14ac:dyDescent="0.2">
      <c r="A681" s="30"/>
      <c r="B681" s="4"/>
      <c r="C681" s="4"/>
      <c r="D681" s="32"/>
      <c r="E681" s="32"/>
      <c r="F681" s="35"/>
      <c r="G681" s="31"/>
      <c r="I681" s="32"/>
      <c r="L681" s="33"/>
      <c r="M681" s="33"/>
      <c r="N681" s="33"/>
      <c r="O681" s="33"/>
      <c r="P681" s="33"/>
      <c r="Q681" s="33"/>
      <c r="R681" s="33"/>
      <c r="S681" s="33"/>
      <c r="T681"/>
      <c r="U681" s="39"/>
      <c r="V681" s="39"/>
      <c r="W681" s="40"/>
      <c r="X681"/>
      <c r="Y681"/>
      <c r="Z681"/>
      <c r="AA681"/>
      <c r="AB681"/>
      <c r="AC681"/>
      <c r="AD681"/>
    </row>
    <row r="682" spans="1:30" s="10" customFormat="1" x14ac:dyDescent="0.2">
      <c r="A682" s="30"/>
      <c r="B682" s="4"/>
      <c r="C682" s="4"/>
      <c r="D682" s="32"/>
      <c r="E682" s="32"/>
      <c r="F682" s="35"/>
      <c r="G682" s="31"/>
      <c r="I682" s="32"/>
      <c r="L682" s="33"/>
      <c r="M682" s="33"/>
      <c r="N682" s="33"/>
      <c r="O682" s="33"/>
      <c r="P682" s="33"/>
      <c r="Q682" s="33"/>
      <c r="R682" s="33"/>
      <c r="S682" s="33"/>
      <c r="T682"/>
      <c r="U682" s="39"/>
      <c r="V682" s="39"/>
      <c r="W682" s="40"/>
      <c r="X682"/>
      <c r="Y682"/>
      <c r="Z682"/>
      <c r="AA682"/>
      <c r="AB682"/>
      <c r="AC682"/>
      <c r="AD682"/>
    </row>
    <row r="683" spans="1:30" s="10" customFormat="1" x14ac:dyDescent="0.2">
      <c r="A683" s="30"/>
      <c r="B683" s="4"/>
      <c r="C683" s="4"/>
      <c r="D683" s="32"/>
      <c r="E683" s="32"/>
      <c r="F683" s="35"/>
      <c r="G683" s="31"/>
      <c r="I683" s="32"/>
      <c r="L683" s="33"/>
      <c r="M683" s="33"/>
      <c r="N683" s="33"/>
      <c r="O683" s="33"/>
      <c r="P683" s="33"/>
      <c r="Q683" s="33"/>
      <c r="R683" s="33"/>
      <c r="S683" s="33"/>
      <c r="T683"/>
      <c r="U683" s="39"/>
      <c r="V683" s="39"/>
      <c r="W683" s="40"/>
      <c r="X683"/>
      <c r="Y683"/>
      <c r="Z683"/>
      <c r="AA683"/>
      <c r="AB683"/>
      <c r="AC683"/>
      <c r="AD683"/>
    </row>
    <row r="684" spans="1:30" s="10" customFormat="1" x14ac:dyDescent="0.2">
      <c r="A684" s="30"/>
      <c r="B684" s="4"/>
      <c r="C684" s="4"/>
      <c r="D684" s="32"/>
      <c r="E684" s="32"/>
      <c r="F684" s="35"/>
      <c r="G684" s="31"/>
      <c r="I684" s="32"/>
      <c r="L684" s="33"/>
      <c r="M684" s="33"/>
      <c r="N684" s="33"/>
      <c r="O684" s="33"/>
      <c r="P684" s="33"/>
      <c r="Q684" s="33"/>
      <c r="R684" s="33"/>
      <c r="S684" s="33"/>
      <c r="T684"/>
      <c r="U684" s="39"/>
      <c r="V684" s="39"/>
      <c r="W684" s="40"/>
      <c r="X684"/>
      <c r="Y684"/>
      <c r="Z684"/>
      <c r="AA684"/>
      <c r="AB684"/>
      <c r="AC684"/>
      <c r="AD684"/>
    </row>
    <row r="685" spans="1:30" s="10" customFormat="1" x14ac:dyDescent="0.2">
      <c r="A685" s="30"/>
      <c r="B685" s="4"/>
      <c r="C685" s="4"/>
      <c r="D685" s="32"/>
      <c r="E685" s="32"/>
      <c r="F685" s="35"/>
      <c r="G685" s="31"/>
      <c r="I685" s="32"/>
      <c r="L685" s="33"/>
      <c r="M685" s="33"/>
      <c r="N685" s="33"/>
      <c r="O685" s="33"/>
      <c r="P685" s="33"/>
      <c r="Q685" s="33"/>
      <c r="R685" s="33"/>
      <c r="S685" s="33"/>
      <c r="T685"/>
      <c r="U685" s="39"/>
      <c r="V685" s="39"/>
      <c r="W685" s="40"/>
      <c r="X685"/>
      <c r="Y685"/>
      <c r="Z685"/>
      <c r="AA685"/>
      <c r="AB685"/>
      <c r="AC685"/>
      <c r="AD685"/>
    </row>
    <row r="686" spans="1:30" s="10" customFormat="1" x14ac:dyDescent="0.2">
      <c r="A686" s="30"/>
      <c r="B686" s="4"/>
      <c r="C686" s="4"/>
      <c r="D686" s="32"/>
      <c r="E686" s="32"/>
      <c r="F686" s="35"/>
      <c r="G686" s="31"/>
      <c r="I686" s="32"/>
      <c r="L686" s="33"/>
      <c r="M686" s="33"/>
      <c r="N686" s="33"/>
      <c r="O686" s="33"/>
      <c r="P686" s="33"/>
      <c r="Q686" s="33"/>
      <c r="R686" s="33"/>
      <c r="S686" s="33"/>
      <c r="T686"/>
      <c r="U686" s="39"/>
      <c r="V686" s="39"/>
      <c r="W686" s="40"/>
      <c r="X686"/>
      <c r="Y686"/>
      <c r="Z686"/>
      <c r="AA686"/>
      <c r="AB686"/>
      <c r="AC686"/>
      <c r="AD686"/>
    </row>
    <row r="687" spans="1:30" s="10" customFormat="1" x14ac:dyDescent="0.2">
      <c r="A687" s="30"/>
      <c r="B687" s="4"/>
      <c r="C687" s="4"/>
      <c r="D687" s="32"/>
      <c r="E687" s="32"/>
      <c r="F687" s="35"/>
      <c r="G687" s="31"/>
      <c r="I687" s="32"/>
      <c r="L687" s="33"/>
      <c r="M687" s="33"/>
      <c r="N687" s="33"/>
      <c r="O687" s="33"/>
      <c r="P687" s="33"/>
      <c r="Q687" s="33"/>
      <c r="R687" s="33"/>
      <c r="S687" s="33"/>
      <c r="T687"/>
      <c r="U687" s="39"/>
      <c r="V687" s="39"/>
      <c r="W687" s="40"/>
      <c r="X687"/>
      <c r="Y687"/>
      <c r="Z687"/>
      <c r="AA687"/>
      <c r="AB687"/>
      <c r="AC687"/>
      <c r="AD687"/>
    </row>
    <row r="688" spans="1:30" s="10" customFormat="1" x14ac:dyDescent="0.2">
      <c r="A688" s="30"/>
      <c r="B688" s="4"/>
      <c r="C688" s="4"/>
      <c r="D688" s="32"/>
      <c r="E688" s="32"/>
      <c r="F688" s="35"/>
      <c r="G688" s="31"/>
      <c r="I688" s="32"/>
      <c r="L688" s="33"/>
      <c r="M688" s="33"/>
      <c r="N688" s="33"/>
      <c r="O688" s="33"/>
      <c r="P688" s="33"/>
      <c r="Q688" s="33"/>
      <c r="R688" s="33"/>
      <c r="S688" s="33"/>
      <c r="T688"/>
      <c r="U688" s="39"/>
      <c r="V688" s="39"/>
      <c r="W688" s="40"/>
      <c r="X688"/>
      <c r="Y688"/>
      <c r="Z688"/>
      <c r="AA688"/>
      <c r="AB688"/>
      <c r="AC688"/>
      <c r="AD688"/>
    </row>
    <row r="689" spans="1:30" s="10" customFormat="1" x14ac:dyDescent="0.2">
      <c r="A689" s="30"/>
      <c r="B689" s="4"/>
      <c r="C689" s="4"/>
      <c r="D689" s="32"/>
      <c r="E689" s="32"/>
      <c r="F689" s="35"/>
      <c r="G689" s="31"/>
      <c r="I689" s="32"/>
      <c r="L689" s="33"/>
      <c r="M689" s="33"/>
      <c r="N689" s="33"/>
      <c r="O689" s="33"/>
      <c r="P689" s="33"/>
      <c r="Q689" s="33"/>
      <c r="R689" s="33"/>
      <c r="S689" s="33"/>
      <c r="T689"/>
      <c r="U689" s="39"/>
      <c r="V689" s="39"/>
      <c r="W689" s="40"/>
      <c r="X689"/>
      <c r="Y689"/>
      <c r="Z689"/>
      <c r="AA689"/>
      <c r="AB689"/>
      <c r="AC689"/>
      <c r="AD689"/>
    </row>
    <row r="690" spans="1:30" s="10" customFormat="1" x14ac:dyDescent="0.2">
      <c r="A690" s="30"/>
      <c r="B690" s="4"/>
      <c r="C690" s="4"/>
      <c r="D690" s="32"/>
      <c r="E690" s="32"/>
      <c r="F690" s="35"/>
      <c r="G690" s="31"/>
      <c r="I690" s="32"/>
      <c r="L690" s="33"/>
      <c r="M690" s="33"/>
      <c r="N690" s="33"/>
      <c r="O690" s="33"/>
      <c r="P690" s="33"/>
      <c r="Q690" s="33"/>
      <c r="R690" s="33"/>
      <c r="S690" s="33"/>
      <c r="T690"/>
      <c r="U690" s="39"/>
      <c r="V690" s="39"/>
      <c r="W690" s="40"/>
      <c r="X690"/>
      <c r="Y690"/>
      <c r="Z690"/>
      <c r="AA690"/>
      <c r="AB690"/>
      <c r="AC690"/>
      <c r="AD690"/>
    </row>
    <row r="691" spans="1:30" s="10" customFormat="1" x14ac:dyDescent="0.2">
      <c r="A691" s="30"/>
      <c r="B691" s="4"/>
      <c r="C691" s="4"/>
      <c r="D691" s="32"/>
      <c r="E691" s="32"/>
      <c r="F691" s="35"/>
      <c r="G691" s="31"/>
      <c r="I691" s="32"/>
      <c r="L691" s="33"/>
      <c r="M691" s="33"/>
      <c r="N691" s="33"/>
      <c r="O691" s="33"/>
      <c r="P691" s="33"/>
      <c r="Q691" s="33"/>
      <c r="R691" s="33"/>
      <c r="S691" s="33"/>
      <c r="T691"/>
      <c r="U691" s="39"/>
      <c r="V691" s="39"/>
      <c r="W691" s="40"/>
      <c r="X691"/>
      <c r="Y691"/>
      <c r="Z691"/>
      <c r="AA691"/>
      <c r="AB691"/>
      <c r="AC691"/>
      <c r="AD691"/>
    </row>
    <row r="692" spans="1:30" s="10" customFormat="1" x14ac:dyDescent="0.2">
      <c r="A692" s="30"/>
      <c r="B692" s="4"/>
      <c r="C692" s="4"/>
      <c r="D692" s="32"/>
      <c r="E692" s="32"/>
      <c r="F692" s="35"/>
      <c r="G692" s="31"/>
      <c r="I692" s="32"/>
      <c r="L692" s="33"/>
      <c r="M692" s="33"/>
      <c r="N692" s="33"/>
      <c r="O692" s="33"/>
      <c r="P692" s="33"/>
      <c r="Q692" s="33"/>
      <c r="R692" s="33"/>
      <c r="S692" s="33"/>
      <c r="T692"/>
      <c r="U692" s="39"/>
      <c r="V692" s="39"/>
      <c r="W692" s="40"/>
      <c r="X692"/>
      <c r="Y692"/>
      <c r="Z692"/>
      <c r="AA692"/>
      <c r="AB692"/>
      <c r="AC692"/>
      <c r="AD692"/>
    </row>
    <row r="693" spans="1:30" s="10" customFormat="1" x14ac:dyDescent="0.2">
      <c r="A693" s="30"/>
      <c r="B693" s="4"/>
      <c r="C693" s="4"/>
      <c r="D693" s="32"/>
      <c r="E693" s="32"/>
      <c r="F693" s="35"/>
      <c r="G693" s="31"/>
      <c r="I693" s="32"/>
      <c r="L693" s="33"/>
      <c r="M693" s="33"/>
      <c r="N693" s="33"/>
      <c r="O693" s="33"/>
      <c r="P693" s="33"/>
      <c r="Q693" s="33"/>
      <c r="R693" s="33"/>
      <c r="S693" s="33"/>
      <c r="T693"/>
      <c r="U693" s="39"/>
      <c r="V693" s="39"/>
      <c r="W693" s="40"/>
      <c r="X693"/>
      <c r="Y693"/>
      <c r="Z693"/>
      <c r="AA693"/>
      <c r="AB693"/>
      <c r="AC693"/>
      <c r="AD693"/>
    </row>
    <row r="694" spans="1:30" s="10" customFormat="1" x14ac:dyDescent="0.2">
      <c r="A694" s="30"/>
      <c r="B694" s="4"/>
      <c r="C694" s="4"/>
      <c r="D694" s="32"/>
      <c r="E694" s="32"/>
      <c r="F694" s="35"/>
      <c r="G694" s="31"/>
      <c r="I694" s="32"/>
      <c r="L694" s="33"/>
      <c r="M694" s="33"/>
      <c r="N694" s="33"/>
      <c r="O694" s="33"/>
      <c r="P694" s="33"/>
      <c r="Q694" s="33"/>
      <c r="R694" s="33"/>
      <c r="S694" s="33"/>
      <c r="T694"/>
      <c r="U694" s="39"/>
      <c r="V694" s="39"/>
      <c r="W694" s="40"/>
      <c r="X694"/>
      <c r="Y694"/>
      <c r="Z694"/>
      <c r="AA694"/>
      <c r="AB694"/>
      <c r="AC694"/>
      <c r="AD694"/>
    </row>
    <row r="695" spans="1:30" s="10" customFormat="1" x14ac:dyDescent="0.2">
      <c r="A695" s="30"/>
      <c r="B695" s="4"/>
      <c r="C695" s="4"/>
      <c r="D695" s="32"/>
      <c r="E695" s="32"/>
      <c r="F695" s="35"/>
      <c r="G695" s="31"/>
      <c r="I695" s="32"/>
      <c r="L695" s="33"/>
      <c r="M695" s="33"/>
      <c r="N695" s="33"/>
      <c r="O695" s="33"/>
      <c r="P695" s="33"/>
      <c r="Q695" s="33"/>
      <c r="R695" s="33"/>
      <c r="S695" s="33"/>
      <c r="T695"/>
      <c r="U695" s="39"/>
      <c r="V695" s="39"/>
      <c r="W695" s="40"/>
      <c r="X695"/>
      <c r="Y695"/>
      <c r="Z695"/>
      <c r="AA695"/>
      <c r="AB695"/>
      <c r="AC695"/>
      <c r="AD695"/>
    </row>
    <row r="696" spans="1:30" s="10" customFormat="1" x14ac:dyDescent="0.2">
      <c r="A696" s="30"/>
      <c r="B696" s="4"/>
      <c r="C696" s="4"/>
      <c r="D696" s="32"/>
      <c r="E696" s="32"/>
      <c r="F696" s="35"/>
      <c r="G696" s="31"/>
      <c r="I696" s="32"/>
      <c r="L696" s="33"/>
      <c r="M696" s="33"/>
      <c r="N696" s="33"/>
      <c r="O696" s="33"/>
      <c r="P696" s="33"/>
      <c r="Q696" s="33"/>
      <c r="R696" s="33"/>
      <c r="S696" s="33"/>
      <c r="T696"/>
      <c r="U696" s="39"/>
      <c r="V696" s="39"/>
      <c r="W696" s="40"/>
      <c r="X696"/>
      <c r="Y696"/>
      <c r="Z696"/>
      <c r="AA696"/>
      <c r="AB696"/>
      <c r="AC696"/>
      <c r="AD696"/>
    </row>
    <row r="697" spans="1:30" s="10" customFormat="1" x14ac:dyDescent="0.2">
      <c r="A697" s="30"/>
      <c r="B697" s="4"/>
      <c r="C697" s="4"/>
      <c r="D697" s="32"/>
      <c r="E697" s="32"/>
      <c r="F697" s="35"/>
      <c r="G697" s="31"/>
      <c r="I697" s="32"/>
      <c r="L697" s="33"/>
      <c r="M697" s="33"/>
      <c r="N697" s="33"/>
      <c r="O697" s="33"/>
      <c r="P697" s="33"/>
      <c r="Q697" s="33"/>
      <c r="R697" s="33"/>
      <c r="S697" s="33"/>
      <c r="T697"/>
      <c r="U697" s="39"/>
      <c r="V697" s="39"/>
      <c r="W697" s="40"/>
      <c r="X697"/>
      <c r="Y697"/>
      <c r="Z697"/>
      <c r="AA697"/>
      <c r="AB697"/>
      <c r="AC697"/>
      <c r="AD697"/>
    </row>
    <row r="698" spans="1:30" s="10" customFormat="1" x14ac:dyDescent="0.2">
      <c r="A698" s="30"/>
      <c r="B698" s="4"/>
      <c r="C698" s="4"/>
      <c r="D698" s="32"/>
      <c r="E698" s="32"/>
      <c r="F698" s="35"/>
      <c r="G698" s="31"/>
      <c r="I698" s="32"/>
      <c r="L698" s="33"/>
      <c r="M698" s="33"/>
      <c r="N698" s="33"/>
      <c r="O698" s="33"/>
      <c r="P698" s="33"/>
      <c r="Q698" s="33"/>
      <c r="R698" s="33"/>
      <c r="S698" s="33"/>
      <c r="T698"/>
      <c r="U698" s="39"/>
      <c r="V698" s="39"/>
      <c r="W698" s="40"/>
      <c r="X698"/>
      <c r="Y698"/>
      <c r="Z698"/>
      <c r="AA698"/>
      <c r="AB698"/>
      <c r="AC698"/>
      <c r="AD698"/>
    </row>
    <row r="699" spans="1:30" s="10" customFormat="1" x14ac:dyDescent="0.2">
      <c r="A699" s="30"/>
      <c r="B699" s="4"/>
      <c r="C699" s="4"/>
      <c r="D699" s="32"/>
      <c r="E699" s="32"/>
      <c r="F699" s="35"/>
      <c r="G699" s="31"/>
      <c r="I699" s="32"/>
      <c r="L699" s="33"/>
      <c r="M699" s="33"/>
      <c r="N699" s="33"/>
      <c r="O699" s="33"/>
      <c r="P699" s="33"/>
      <c r="Q699" s="33"/>
      <c r="R699" s="33"/>
      <c r="S699" s="33"/>
      <c r="T699"/>
      <c r="U699" s="39"/>
      <c r="V699" s="39"/>
      <c r="W699" s="40"/>
      <c r="X699"/>
      <c r="Y699"/>
      <c r="Z699"/>
      <c r="AA699"/>
      <c r="AB699"/>
      <c r="AC699"/>
      <c r="AD699"/>
    </row>
    <row r="700" spans="1:30" s="10" customFormat="1" x14ac:dyDescent="0.2">
      <c r="A700" s="30"/>
      <c r="B700" s="4"/>
      <c r="C700" s="4"/>
      <c r="D700" s="32"/>
      <c r="E700" s="32"/>
      <c r="F700" s="35"/>
      <c r="G700" s="31"/>
      <c r="I700" s="32"/>
      <c r="L700" s="33"/>
      <c r="M700" s="33"/>
      <c r="N700" s="33"/>
      <c r="O700" s="33"/>
      <c r="P700" s="33"/>
      <c r="Q700" s="33"/>
      <c r="R700" s="33"/>
      <c r="S700" s="33"/>
      <c r="T700"/>
      <c r="U700" s="39"/>
      <c r="V700" s="39"/>
      <c r="W700" s="40"/>
      <c r="X700"/>
      <c r="Y700"/>
      <c r="Z700"/>
      <c r="AA700"/>
      <c r="AB700"/>
      <c r="AC700"/>
      <c r="AD700"/>
    </row>
    <row r="701" spans="1:30" s="10" customFormat="1" x14ac:dyDescent="0.2">
      <c r="A701" s="30"/>
      <c r="B701" s="4"/>
      <c r="C701" s="4"/>
      <c r="D701" s="32"/>
      <c r="E701" s="32"/>
      <c r="F701" s="35"/>
      <c r="G701" s="31"/>
      <c r="I701" s="32"/>
      <c r="L701" s="33"/>
      <c r="M701" s="33"/>
      <c r="N701" s="33"/>
      <c r="O701" s="33"/>
      <c r="P701" s="33"/>
      <c r="Q701" s="33"/>
      <c r="R701" s="33"/>
      <c r="S701" s="33"/>
      <c r="T701"/>
      <c r="U701" s="39"/>
      <c r="V701" s="39"/>
      <c r="W701" s="40"/>
      <c r="X701"/>
      <c r="Y701"/>
      <c r="Z701"/>
      <c r="AA701"/>
      <c r="AB701"/>
      <c r="AC701"/>
      <c r="AD701"/>
    </row>
    <row r="702" spans="1:30" s="10" customFormat="1" x14ac:dyDescent="0.2">
      <c r="A702" s="30"/>
      <c r="B702" s="4"/>
      <c r="C702" s="4"/>
      <c r="D702" s="32"/>
      <c r="E702" s="32"/>
      <c r="F702" s="35"/>
      <c r="G702" s="31"/>
      <c r="I702" s="32"/>
      <c r="L702" s="33"/>
      <c r="M702" s="33"/>
      <c r="N702" s="33"/>
      <c r="O702" s="33"/>
      <c r="P702" s="33"/>
      <c r="Q702" s="33"/>
      <c r="R702" s="33"/>
      <c r="S702" s="33"/>
      <c r="T702"/>
      <c r="U702" s="39"/>
      <c r="V702" s="39"/>
      <c r="W702" s="40"/>
      <c r="X702"/>
      <c r="Y702"/>
      <c r="Z702"/>
      <c r="AA702"/>
      <c r="AB702"/>
      <c r="AC702"/>
      <c r="AD702"/>
    </row>
    <row r="703" spans="1:30" s="10" customFormat="1" x14ac:dyDescent="0.2">
      <c r="A703" s="30"/>
      <c r="B703" s="4"/>
      <c r="C703" s="4"/>
      <c r="D703" s="32"/>
      <c r="E703" s="32"/>
      <c r="F703" s="35"/>
      <c r="G703" s="31"/>
      <c r="I703" s="32"/>
      <c r="L703" s="33"/>
      <c r="M703" s="33"/>
      <c r="N703" s="33"/>
      <c r="O703" s="33"/>
      <c r="P703" s="33"/>
      <c r="Q703" s="33"/>
      <c r="R703" s="33"/>
      <c r="S703" s="33"/>
      <c r="T703"/>
      <c r="U703" s="39"/>
      <c r="V703" s="39"/>
      <c r="W703" s="40"/>
      <c r="X703"/>
      <c r="Y703"/>
      <c r="Z703"/>
      <c r="AA703"/>
      <c r="AB703"/>
      <c r="AC703"/>
      <c r="AD703"/>
    </row>
    <row r="704" spans="1:30" s="10" customFormat="1" x14ac:dyDescent="0.2">
      <c r="A704" s="30"/>
      <c r="B704" s="4"/>
      <c r="C704" s="4"/>
      <c r="D704" s="32"/>
      <c r="E704" s="32"/>
      <c r="F704" s="35"/>
      <c r="G704" s="31"/>
      <c r="I704" s="32"/>
      <c r="L704" s="33"/>
      <c r="M704" s="33"/>
      <c r="N704" s="33"/>
      <c r="O704" s="33"/>
      <c r="P704" s="33"/>
      <c r="Q704" s="33"/>
      <c r="R704" s="33"/>
      <c r="S704" s="33"/>
      <c r="T704"/>
      <c r="U704" s="39"/>
      <c r="V704" s="39"/>
      <c r="W704" s="40"/>
      <c r="X704"/>
      <c r="Y704"/>
      <c r="Z704"/>
      <c r="AA704"/>
      <c r="AB704"/>
      <c r="AC704"/>
      <c r="AD704"/>
    </row>
    <row r="705" spans="1:30" s="10" customFormat="1" x14ac:dyDescent="0.2">
      <c r="A705" s="30"/>
      <c r="B705" s="4"/>
      <c r="C705" s="4"/>
      <c r="D705" s="32"/>
      <c r="E705" s="32"/>
      <c r="F705" s="35"/>
      <c r="G705" s="31"/>
      <c r="I705" s="32"/>
      <c r="L705" s="33"/>
      <c r="M705" s="33"/>
      <c r="N705" s="33"/>
      <c r="O705" s="33"/>
      <c r="P705" s="33"/>
      <c r="Q705" s="33"/>
      <c r="R705" s="33"/>
      <c r="S705" s="33"/>
      <c r="T705"/>
      <c r="U705" s="39"/>
      <c r="V705" s="39"/>
      <c r="W705" s="40"/>
      <c r="X705"/>
      <c r="Y705"/>
      <c r="Z705"/>
      <c r="AA705"/>
      <c r="AB705"/>
      <c r="AC705"/>
      <c r="AD705"/>
    </row>
    <row r="706" spans="1:30" s="10" customFormat="1" x14ac:dyDescent="0.2">
      <c r="A706" s="30"/>
      <c r="B706" s="4"/>
      <c r="C706" s="4"/>
      <c r="D706" s="32"/>
      <c r="E706" s="32"/>
      <c r="F706" s="35"/>
      <c r="G706" s="31"/>
      <c r="I706" s="32"/>
      <c r="L706" s="33"/>
      <c r="M706" s="33"/>
      <c r="N706" s="33"/>
      <c r="O706" s="33"/>
      <c r="P706" s="33"/>
      <c r="Q706" s="33"/>
      <c r="R706" s="33"/>
      <c r="S706" s="33"/>
      <c r="T706"/>
      <c r="U706" s="39"/>
      <c r="V706" s="39"/>
      <c r="W706" s="40"/>
      <c r="X706"/>
      <c r="Y706"/>
      <c r="Z706"/>
      <c r="AA706"/>
      <c r="AB706"/>
      <c r="AC706"/>
      <c r="AD706"/>
    </row>
    <row r="707" spans="1:30" s="10" customFormat="1" x14ac:dyDescent="0.2">
      <c r="A707" s="30"/>
      <c r="B707" s="4"/>
      <c r="C707" s="4"/>
      <c r="D707" s="32"/>
      <c r="E707" s="32"/>
      <c r="F707" s="35"/>
      <c r="G707" s="31"/>
      <c r="I707" s="32"/>
      <c r="L707" s="33"/>
      <c r="M707" s="33"/>
      <c r="N707" s="33"/>
      <c r="O707" s="33"/>
      <c r="P707" s="33"/>
      <c r="Q707" s="33"/>
      <c r="R707" s="33"/>
      <c r="S707" s="33"/>
      <c r="T707"/>
      <c r="U707" s="39"/>
      <c r="V707" s="39"/>
      <c r="W707" s="40"/>
      <c r="X707"/>
      <c r="Y707"/>
      <c r="Z707"/>
      <c r="AA707"/>
      <c r="AB707"/>
      <c r="AC707"/>
      <c r="AD707"/>
    </row>
    <row r="708" spans="1:30" s="10" customFormat="1" x14ac:dyDescent="0.2">
      <c r="A708" s="30"/>
      <c r="B708" s="4"/>
      <c r="C708" s="4"/>
      <c r="D708" s="32"/>
      <c r="E708" s="32"/>
      <c r="F708" s="35"/>
      <c r="G708" s="31"/>
      <c r="I708" s="32"/>
      <c r="L708" s="33"/>
      <c r="M708" s="33"/>
      <c r="N708" s="33"/>
      <c r="O708" s="33"/>
      <c r="P708" s="33"/>
      <c r="Q708" s="33"/>
      <c r="R708" s="33"/>
      <c r="S708" s="33"/>
      <c r="T708"/>
      <c r="U708" s="39"/>
      <c r="V708" s="39"/>
      <c r="W708" s="40"/>
      <c r="X708"/>
      <c r="Y708"/>
      <c r="Z708"/>
      <c r="AA708"/>
      <c r="AB708"/>
      <c r="AC708"/>
      <c r="AD708"/>
    </row>
    <row r="709" spans="1:30" s="10" customFormat="1" x14ac:dyDescent="0.2">
      <c r="A709" s="30"/>
      <c r="B709" s="4"/>
      <c r="C709" s="4"/>
      <c r="D709" s="32"/>
      <c r="E709" s="32"/>
      <c r="F709" s="35"/>
      <c r="G709" s="31"/>
      <c r="I709" s="32"/>
      <c r="L709" s="33"/>
      <c r="M709" s="33"/>
      <c r="N709" s="33"/>
      <c r="O709" s="33"/>
      <c r="P709" s="33"/>
      <c r="Q709" s="33"/>
      <c r="R709" s="33"/>
      <c r="S709" s="33"/>
      <c r="T709"/>
      <c r="U709" s="39"/>
      <c r="V709" s="39"/>
      <c r="W709" s="40"/>
      <c r="X709"/>
      <c r="Y709"/>
      <c r="Z709"/>
      <c r="AA709"/>
      <c r="AB709"/>
      <c r="AC709"/>
      <c r="AD709"/>
    </row>
    <row r="710" spans="1:30" s="10" customFormat="1" x14ac:dyDescent="0.2">
      <c r="A710" s="30"/>
      <c r="B710" s="4"/>
      <c r="C710" s="4"/>
      <c r="D710" s="32"/>
      <c r="E710" s="32"/>
      <c r="F710" s="35"/>
      <c r="G710" s="31"/>
      <c r="I710" s="32"/>
      <c r="L710" s="33"/>
      <c r="M710" s="33"/>
      <c r="N710" s="33"/>
      <c r="O710" s="33"/>
      <c r="P710" s="33"/>
      <c r="Q710" s="33"/>
      <c r="R710" s="33"/>
      <c r="S710" s="33"/>
      <c r="T710"/>
      <c r="U710" s="39"/>
      <c r="V710" s="39"/>
      <c r="W710" s="40"/>
      <c r="X710"/>
      <c r="Y710"/>
      <c r="Z710"/>
      <c r="AA710"/>
      <c r="AB710"/>
      <c r="AC710"/>
      <c r="AD710"/>
    </row>
    <row r="711" spans="1:30" s="10" customFormat="1" x14ac:dyDescent="0.2">
      <c r="A711" s="30"/>
      <c r="B711" s="4"/>
      <c r="C711" s="4"/>
      <c r="D711" s="32"/>
      <c r="E711" s="32"/>
      <c r="F711" s="35"/>
      <c r="G711" s="31"/>
      <c r="I711" s="32"/>
      <c r="L711" s="33"/>
      <c r="M711" s="33"/>
      <c r="N711" s="33"/>
      <c r="O711" s="33"/>
      <c r="P711" s="33"/>
      <c r="Q711" s="33"/>
      <c r="R711" s="33"/>
      <c r="S711" s="33"/>
      <c r="T711"/>
      <c r="U711" s="39"/>
      <c r="V711" s="39"/>
      <c r="W711" s="40"/>
      <c r="X711"/>
      <c r="Y711"/>
      <c r="Z711"/>
      <c r="AA711"/>
      <c r="AB711"/>
      <c r="AC711"/>
      <c r="AD711"/>
    </row>
    <row r="712" spans="1:30" s="10" customFormat="1" x14ac:dyDescent="0.2">
      <c r="A712" s="30"/>
      <c r="B712" s="4"/>
      <c r="C712" s="4"/>
      <c r="D712" s="32"/>
      <c r="E712" s="32"/>
      <c r="F712" s="35"/>
      <c r="G712" s="31"/>
      <c r="I712" s="32"/>
      <c r="L712" s="33"/>
      <c r="M712" s="33"/>
      <c r="N712" s="33"/>
      <c r="O712" s="33"/>
      <c r="P712" s="33"/>
      <c r="Q712" s="33"/>
      <c r="R712" s="33"/>
      <c r="S712" s="33"/>
      <c r="T712"/>
      <c r="U712" s="39"/>
      <c r="V712" s="39"/>
      <c r="W712" s="40"/>
      <c r="X712"/>
      <c r="Y712"/>
      <c r="Z712"/>
      <c r="AA712"/>
      <c r="AB712"/>
      <c r="AC712"/>
      <c r="AD712"/>
    </row>
    <row r="713" spans="1:30" s="10" customFormat="1" x14ac:dyDescent="0.2">
      <c r="A713" s="30"/>
      <c r="B713" s="4"/>
      <c r="C713" s="4"/>
      <c r="D713" s="32"/>
      <c r="E713" s="32"/>
      <c r="F713" s="35"/>
      <c r="G713" s="31"/>
      <c r="I713" s="32"/>
      <c r="L713" s="33"/>
      <c r="M713" s="33"/>
      <c r="N713" s="33"/>
      <c r="O713" s="33"/>
      <c r="P713" s="33"/>
      <c r="Q713" s="33"/>
      <c r="R713" s="33"/>
      <c r="S713" s="33"/>
      <c r="T713"/>
      <c r="U713" s="39"/>
      <c r="V713" s="39"/>
      <c r="W713" s="40"/>
      <c r="X713"/>
      <c r="Y713"/>
      <c r="Z713"/>
      <c r="AA713"/>
      <c r="AB713"/>
      <c r="AC713"/>
      <c r="AD713"/>
    </row>
    <row r="714" spans="1:30" s="10" customFormat="1" x14ac:dyDescent="0.2">
      <c r="A714" s="30"/>
      <c r="B714" s="4"/>
      <c r="C714" s="4"/>
      <c r="D714" s="32"/>
      <c r="E714" s="32"/>
      <c r="F714" s="35"/>
      <c r="G714" s="31"/>
      <c r="I714" s="32"/>
      <c r="L714" s="33"/>
      <c r="M714" s="33"/>
      <c r="N714" s="33"/>
      <c r="O714" s="33"/>
      <c r="P714" s="33"/>
      <c r="Q714" s="33"/>
      <c r="R714" s="33"/>
      <c r="S714" s="33"/>
      <c r="T714"/>
      <c r="U714" s="39"/>
      <c r="V714" s="39"/>
      <c r="W714" s="40"/>
      <c r="X714"/>
      <c r="Y714"/>
      <c r="Z714"/>
      <c r="AA714"/>
      <c r="AB714"/>
      <c r="AC714"/>
      <c r="AD714"/>
    </row>
    <row r="715" spans="1:30" s="10" customFormat="1" x14ac:dyDescent="0.2">
      <c r="A715" s="30"/>
      <c r="B715" s="4"/>
      <c r="C715" s="4"/>
      <c r="D715" s="32"/>
      <c r="E715" s="32"/>
      <c r="F715" s="35"/>
      <c r="G715" s="31"/>
      <c r="I715" s="32"/>
      <c r="L715" s="33"/>
      <c r="M715" s="33"/>
      <c r="N715" s="33"/>
      <c r="O715" s="33"/>
      <c r="P715" s="33"/>
      <c r="Q715" s="33"/>
      <c r="R715" s="33"/>
      <c r="S715" s="33"/>
      <c r="T715"/>
      <c r="U715" s="39"/>
      <c r="V715" s="39"/>
      <c r="W715" s="40"/>
      <c r="X715"/>
      <c r="Y715"/>
      <c r="Z715"/>
      <c r="AA715"/>
      <c r="AB715"/>
      <c r="AC715"/>
      <c r="AD715"/>
    </row>
    <row r="716" spans="1:30" s="10" customFormat="1" x14ac:dyDescent="0.2">
      <c r="A716" s="30"/>
      <c r="B716" s="4"/>
      <c r="C716" s="4"/>
      <c r="D716" s="32"/>
      <c r="E716" s="32"/>
      <c r="F716" s="35"/>
      <c r="G716" s="31"/>
      <c r="I716" s="32"/>
      <c r="L716" s="33"/>
      <c r="M716" s="33"/>
      <c r="N716" s="33"/>
      <c r="O716" s="33"/>
      <c r="P716" s="33"/>
      <c r="Q716" s="33"/>
      <c r="R716" s="33"/>
      <c r="S716" s="33"/>
      <c r="T716"/>
      <c r="U716" s="39"/>
      <c r="V716" s="39"/>
      <c r="W716" s="40"/>
      <c r="X716"/>
      <c r="Y716"/>
      <c r="Z716"/>
      <c r="AA716"/>
      <c r="AB716"/>
      <c r="AC716"/>
      <c r="AD716"/>
    </row>
    <row r="717" spans="1:30" s="10" customFormat="1" x14ac:dyDescent="0.2">
      <c r="A717" s="30"/>
      <c r="B717" s="4"/>
      <c r="C717" s="4"/>
      <c r="D717" s="32"/>
      <c r="E717" s="32"/>
      <c r="F717" s="35"/>
      <c r="G717" s="31"/>
      <c r="I717" s="32"/>
      <c r="L717" s="33"/>
      <c r="M717" s="33"/>
      <c r="N717" s="33"/>
      <c r="O717" s="33"/>
      <c r="P717" s="33"/>
      <c r="Q717" s="33"/>
      <c r="R717" s="33"/>
      <c r="S717" s="33"/>
      <c r="T717"/>
      <c r="U717" s="39"/>
      <c r="V717" s="39"/>
      <c r="W717" s="40"/>
      <c r="X717"/>
      <c r="Y717"/>
      <c r="Z717"/>
      <c r="AA717"/>
      <c r="AB717"/>
      <c r="AC717"/>
      <c r="AD717"/>
    </row>
    <row r="718" spans="1:30" s="10" customFormat="1" x14ac:dyDescent="0.2">
      <c r="A718" s="30"/>
      <c r="B718" s="4"/>
      <c r="C718" s="4"/>
      <c r="D718" s="32"/>
      <c r="E718" s="32"/>
      <c r="F718" s="35"/>
      <c r="G718" s="31"/>
      <c r="I718" s="32"/>
      <c r="L718" s="33"/>
      <c r="M718" s="33"/>
      <c r="N718" s="33"/>
      <c r="O718" s="33"/>
      <c r="P718" s="33"/>
      <c r="Q718" s="33"/>
      <c r="R718" s="33"/>
      <c r="S718" s="33"/>
      <c r="T718"/>
      <c r="U718" s="39"/>
      <c r="V718" s="39"/>
      <c r="W718" s="40"/>
      <c r="X718"/>
      <c r="Y718"/>
      <c r="Z718"/>
      <c r="AA718"/>
      <c r="AB718"/>
      <c r="AC718"/>
      <c r="AD718"/>
    </row>
    <row r="719" spans="1:30" s="10" customFormat="1" x14ac:dyDescent="0.2">
      <c r="A719" s="30"/>
      <c r="B719" s="4"/>
      <c r="C719" s="4"/>
      <c r="D719" s="32"/>
      <c r="E719" s="32"/>
      <c r="F719" s="35"/>
      <c r="G719" s="31"/>
      <c r="I719" s="32"/>
      <c r="L719" s="33"/>
      <c r="M719" s="33"/>
      <c r="N719" s="33"/>
      <c r="O719" s="33"/>
      <c r="P719" s="33"/>
      <c r="Q719" s="33"/>
      <c r="R719" s="33"/>
      <c r="S719" s="33"/>
      <c r="T719"/>
      <c r="U719" s="39"/>
      <c r="V719" s="39"/>
      <c r="W719" s="40"/>
      <c r="X719"/>
      <c r="Y719"/>
      <c r="Z719"/>
      <c r="AA719"/>
      <c r="AB719"/>
      <c r="AC719"/>
      <c r="AD719"/>
    </row>
    <row r="720" spans="1:30" s="10" customFormat="1" x14ac:dyDescent="0.2">
      <c r="A720" s="30"/>
      <c r="B720" s="4"/>
      <c r="C720" s="4"/>
      <c r="D720" s="32"/>
      <c r="E720" s="32"/>
      <c r="F720" s="35"/>
      <c r="G720" s="31"/>
      <c r="I720" s="32"/>
      <c r="L720" s="33"/>
      <c r="M720" s="33"/>
      <c r="N720" s="33"/>
      <c r="O720" s="33"/>
      <c r="P720" s="33"/>
      <c r="Q720" s="33"/>
      <c r="R720" s="33"/>
      <c r="S720" s="33"/>
      <c r="T720"/>
      <c r="U720" s="39"/>
      <c r="V720" s="39"/>
      <c r="W720" s="40"/>
      <c r="X720"/>
      <c r="Y720"/>
      <c r="Z720"/>
      <c r="AA720"/>
      <c r="AB720"/>
      <c r="AC720"/>
      <c r="AD720"/>
    </row>
    <row r="721" spans="1:30" s="10" customFormat="1" x14ac:dyDescent="0.2">
      <c r="A721" s="30"/>
      <c r="B721" s="4"/>
      <c r="C721" s="4"/>
      <c r="D721" s="32"/>
      <c r="E721" s="32"/>
      <c r="F721" s="35"/>
      <c r="G721" s="31"/>
      <c r="I721" s="32"/>
      <c r="L721" s="33"/>
      <c r="M721" s="33"/>
      <c r="N721" s="33"/>
      <c r="O721" s="33"/>
      <c r="P721" s="33"/>
      <c r="Q721" s="33"/>
      <c r="R721" s="33"/>
      <c r="S721" s="33"/>
      <c r="T721"/>
      <c r="U721" s="39"/>
      <c r="V721" s="39"/>
      <c r="W721" s="40"/>
      <c r="X721"/>
      <c r="Y721"/>
      <c r="Z721"/>
      <c r="AA721"/>
      <c r="AB721"/>
      <c r="AC721"/>
      <c r="AD721"/>
    </row>
    <row r="722" spans="1:30" s="10" customFormat="1" x14ac:dyDescent="0.2">
      <c r="A722" s="30"/>
      <c r="B722" s="4"/>
      <c r="C722" s="4"/>
      <c r="D722" s="32"/>
      <c r="E722" s="32"/>
      <c r="F722" s="35"/>
      <c r="G722" s="31"/>
      <c r="I722" s="32"/>
      <c r="L722" s="33"/>
      <c r="M722" s="33"/>
      <c r="N722" s="33"/>
      <c r="O722" s="33"/>
      <c r="P722" s="33"/>
      <c r="Q722" s="33"/>
      <c r="R722" s="33"/>
      <c r="S722" s="33"/>
      <c r="T722"/>
      <c r="U722" s="39"/>
      <c r="V722" s="39"/>
      <c r="W722" s="40"/>
      <c r="X722"/>
      <c r="Y722"/>
      <c r="Z722"/>
      <c r="AA722"/>
      <c r="AB722"/>
      <c r="AC722"/>
      <c r="AD722"/>
    </row>
    <row r="723" spans="1:30" s="10" customFormat="1" x14ac:dyDescent="0.2">
      <c r="A723" s="30"/>
      <c r="B723" s="4"/>
      <c r="C723" s="4"/>
      <c r="D723" s="32"/>
      <c r="E723" s="32"/>
      <c r="F723" s="35"/>
      <c r="G723" s="31"/>
      <c r="I723" s="32"/>
      <c r="L723" s="33"/>
      <c r="M723" s="33"/>
      <c r="N723" s="33"/>
      <c r="O723" s="33"/>
      <c r="P723" s="33"/>
      <c r="Q723" s="33"/>
      <c r="R723" s="33"/>
      <c r="S723" s="33"/>
      <c r="T723"/>
      <c r="U723" s="39"/>
      <c r="V723" s="39"/>
      <c r="W723" s="40"/>
      <c r="X723"/>
      <c r="Y723"/>
      <c r="Z723"/>
      <c r="AA723"/>
      <c r="AB723"/>
      <c r="AC723"/>
      <c r="AD723"/>
    </row>
    <row r="724" spans="1:30" s="10" customFormat="1" x14ac:dyDescent="0.2">
      <c r="A724" s="30"/>
      <c r="B724" s="4"/>
      <c r="C724" s="4"/>
      <c r="D724" s="32"/>
      <c r="E724" s="32"/>
      <c r="F724" s="35"/>
      <c r="G724" s="31"/>
      <c r="I724" s="32"/>
      <c r="L724" s="33"/>
      <c r="M724" s="33"/>
      <c r="N724" s="33"/>
      <c r="O724" s="33"/>
      <c r="P724" s="33"/>
      <c r="Q724" s="33"/>
      <c r="R724" s="33"/>
      <c r="S724" s="33"/>
      <c r="T724"/>
      <c r="U724" s="39"/>
      <c r="V724" s="39"/>
      <c r="W724" s="40"/>
      <c r="X724"/>
      <c r="Y724"/>
      <c r="Z724"/>
      <c r="AA724"/>
      <c r="AB724"/>
      <c r="AC724"/>
      <c r="AD724"/>
    </row>
    <row r="725" spans="1:30" s="10" customFormat="1" x14ac:dyDescent="0.2">
      <c r="A725" s="30"/>
      <c r="B725" s="4"/>
      <c r="C725" s="4"/>
      <c r="D725" s="32"/>
      <c r="E725" s="32"/>
      <c r="F725" s="35"/>
      <c r="G725" s="31"/>
      <c r="I725" s="32"/>
      <c r="L725" s="33"/>
      <c r="M725" s="33"/>
      <c r="N725" s="33"/>
      <c r="O725" s="33"/>
      <c r="P725" s="33"/>
      <c r="Q725" s="33"/>
      <c r="R725" s="33"/>
      <c r="S725" s="33"/>
      <c r="T725"/>
      <c r="U725" s="39"/>
      <c r="V725" s="39"/>
      <c r="W725" s="40"/>
      <c r="X725"/>
      <c r="Y725"/>
      <c r="Z725"/>
      <c r="AA725"/>
      <c r="AB725"/>
      <c r="AC725"/>
      <c r="AD725"/>
    </row>
    <row r="726" spans="1:30" s="10" customFormat="1" x14ac:dyDescent="0.2">
      <c r="A726" s="30"/>
      <c r="B726" s="4"/>
      <c r="C726" s="4"/>
      <c r="D726" s="32"/>
      <c r="E726" s="32"/>
      <c r="F726" s="35"/>
      <c r="G726" s="31"/>
      <c r="I726" s="32"/>
      <c r="L726" s="33"/>
      <c r="M726" s="33"/>
      <c r="N726" s="33"/>
      <c r="O726" s="33"/>
      <c r="P726" s="33"/>
      <c r="Q726" s="33"/>
      <c r="R726" s="33"/>
      <c r="S726" s="33"/>
      <c r="T726"/>
      <c r="U726" s="39"/>
      <c r="V726" s="39"/>
      <c r="W726" s="40"/>
      <c r="X726"/>
      <c r="Y726"/>
      <c r="Z726"/>
      <c r="AA726"/>
      <c r="AB726"/>
      <c r="AC726"/>
      <c r="AD726"/>
    </row>
    <row r="727" spans="1:30" s="10" customFormat="1" x14ac:dyDescent="0.2">
      <c r="A727" s="30"/>
      <c r="B727" s="4"/>
      <c r="C727" s="4"/>
      <c r="D727" s="32"/>
      <c r="E727" s="32"/>
      <c r="F727" s="35"/>
      <c r="G727" s="31"/>
      <c r="I727" s="32"/>
      <c r="L727" s="33"/>
      <c r="M727" s="33"/>
      <c r="N727" s="33"/>
      <c r="O727" s="33"/>
      <c r="P727" s="33"/>
      <c r="Q727" s="33"/>
      <c r="R727" s="33"/>
      <c r="S727" s="33"/>
      <c r="T727"/>
      <c r="U727" s="39"/>
      <c r="V727" s="39"/>
      <c r="W727" s="40"/>
      <c r="X727"/>
      <c r="Y727"/>
      <c r="Z727"/>
      <c r="AA727"/>
      <c r="AB727"/>
      <c r="AC727"/>
      <c r="AD727"/>
    </row>
    <row r="728" spans="1:30" s="10" customFormat="1" x14ac:dyDescent="0.2">
      <c r="A728" s="30"/>
      <c r="B728" s="4"/>
      <c r="C728" s="4"/>
      <c r="D728" s="32"/>
      <c r="E728" s="32"/>
      <c r="F728" s="35"/>
      <c r="G728" s="31"/>
      <c r="I728" s="32"/>
      <c r="L728" s="33"/>
      <c r="M728" s="33"/>
      <c r="N728" s="33"/>
      <c r="O728" s="33"/>
      <c r="P728" s="33"/>
      <c r="Q728" s="33"/>
      <c r="R728" s="33"/>
      <c r="S728" s="33"/>
      <c r="T728"/>
      <c r="U728" s="39"/>
      <c r="V728" s="39"/>
      <c r="W728" s="40"/>
      <c r="X728"/>
      <c r="Y728"/>
      <c r="Z728"/>
      <c r="AA728"/>
      <c r="AB728"/>
      <c r="AC728"/>
      <c r="AD728"/>
    </row>
    <row r="729" spans="1:30" s="10" customFormat="1" x14ac:dyDescent="0.2">
      <c r="A729" s="30"/>
      <c r="B729" s="4"/>
      <c r="C729" s="4"/>
      <c r="D729" s="32"/>
      <c r="E729" s="32"/>
      <c r="F729" s="35"/>
      <c r="G729" s="31"/>
      <c r="I729" s="32"/>
      <c r="L729" s="33"/>
      <c r="M729" s="33"/>
      <c r="N729" s="33"/>
      <c r="O729" s="33"/>
      <c r="P729" s="33"/>
      <c r="Q729" s="33"/>
      <c r="R729" s="33"/>
      <c r="S729" s="33"/>
      <c r="T729"/>
      <c r="U729" s="39"/>
      <c r="V729" s="39"/>
      <c r="W729" s="40"/>
      <c r="X729"/>
      <c r="Y729"/>
      <c r="Z729"/>
      <c r="AA729"/>
      <c r="AB729"/>
      <c r="AC729"/>
      <c r="AD729"/>
    </row>
    <row r="730" spans="1:30" s="10" customFormat="1" x14ac:dyDescent="0.2">
      <c r="A730" s="30"/>
      <c r="B730" s="4"/>
      <c r="C730" s="4"/>
      <c r="D730" s="32"/>
      <c r="E730" s="32"/>
      <c r="F730" s="35"/>
      <c r="G730" s="31"/>
      <c r="I730" s="32"/>
      <c r="L730" s="33"/>
      <c r="M730" s="33"/>
      <c r="N730" s="33"/>
      <c r="O730" s="33"/>
      <c r="P730" s="33"/>
      <c r="Q730" s="33"/>
      <c r="R730" s="33"/>
      <c r="S730" s="33"/>
      <c r="T730"/>
      <c r="U730" s="39"/>
      <c r="V730" s="39"/>
      <c r="W730" s="40"/>
      <c r="X730"/>
      <c r="Y730"/>
      <c r="Z730"/>
      <c r="AA730"/>
      <c r="AB730"/>
      <c r="AC730"/>
      <c r="AD730"/>
    </row>
    <row r="731" spans="1:30" s="10" customFormat="1" x14ac:dyDescent="0.2">
      <c r="A731" s="30"/>
      <c r="B731" s="4"/>
      <c r="C731" s="4"/>
      <c r="D731" s="32"/>
      <c r="E731" s="32"/>
      <c r="F731" s="35"/>
      <c r="G731" s="31"/>
      <c r="I731" s="32"/>
      <c r="L731" s="33"/>
      <c r="M731" s="33"/>
      <c r="N731" s="33"/>
      <c r="O731" s="33"/>
      <c r="P731" s="33"/>
      <c r="Q731" s="33"/>
      <c r="R731" s="33"/>
      <c r="S731" s="33"/>
      <c r="T731"/>
      <c r="U731" s="39"/>
      <c r="V731" s="39"/>
      <c r="W731" s="40"/>
      <c r="X731"/>
      <c r="Y731"/>
      <c r="Z731"/>
      <c r="AA731"/>
      <c r="AB731"/>
      <c r="AC731"/>
      <c r="AD731"/>
    </row>
    <row r="732" spans="1:30" s="10" customFormat="1" x14ac:dyDescent="0.2">
      <c r="A732" s="30"/>
      <c r="B732" s="4"/>
      <c r="C732" s="4"/>
      <c r="D732" s="32"/>
      <c r="E732" s="32"/>
      <c r="F732" s="35"/>
      <c r="G732" s="31"/>
      <c r="I732" s="32"/>
      <c r="L732" s="33"/>
      <c r="M732" s="33"/>
      <c r="N732" s="33"/>
      <c r="O732" s="33"/>
      <c r="P732" s="33"/>
      <c r="Q732" s="33"/>
      <c r="R732" s="33"/>
      <c r="S732" s="33"/>
      <c r="T732"/>
      <c r="U732" s="39"/>
      <c r="V732" s="39"/>
      <c r="W732" s="40"/>
      <c r="X732"/>
      <c r="Y732"/>
      <c r="Z732"/>
      <c r="AA732"/>
      <c r="AB732"/>
      <c r="AC732"/>
      <c r="AD732"/>
    </row>
    <row r="733" spans="1:30" s="10" customFormat="1" x14ac:dyDescent="0.2">
      <c r="A733" s="30"/>
      <c r="B733" s="4"/>
      <c r="C733" s="4"/>
      <c r="D733" s="32"/>
      <c r="E733" s="32"/>
      <c r="F733" s="35"/>
      <c r="G733" s="31"/>
      <c r="I733" s="32"/>
      <c r="L733" s="33"/>
      <c r="M733" s="33"/>
      <c r="N733" s="33"/>
      <c r="O733" s="33"/>
      <c r="P733" s="33"/>
      <c r="Q733" s="33"/>
      <c r="R733" s="33"/>
      <c r="S733" s="33"/>
      <c r="T733"/>
      <c r="U733" s="39"/>
      <c r="V733" s="39"/>
      <c r="W733" s="40"/>
      <c r="X733"/>
      <c r="Y733"/>
      <c r="Z733"/>
      <c r="AA733"/>
      <c r="AB733"/>
      <c r="AC733"/>
      <c r="AD733"/>
    </row>
    <row r="734" spans="1:30" s="10" customFormat="1" x14ac:dyDescent="0.2">
      <c r="A734" s="30"/>
      <c r="B734" s="4"/>
      <c r="C734" s="4"/>
      <c r="D734" s="32"/>
      <c r="E734" s="32"/>
      <c r="F734" s="35"/>
      <c r="G734" s="31"/>
      <c r="I734" s="32"/>
      <c r="L734" s="33"/>
      <c r="M734" s="33"/>
      <c r="N734" s="33"/>
      <c r="O734" s="33"/>
      <c r="P734" s="33"/>
      <c r="Q734" s="33"/>
      <c r="R734" s="33"/>
      <c r="S734" s="33"/>
      <c r="T734"/>
      <c r="U734" s="39"/>
      <c r="V734" s="39"/>
      <c r="W734" s="40"/>
      <c r="X734"/>
      <c r="Y734"/>
      <c r="Z734"/>
      <c r="AA734"/>
      <c r="AB734"/>
      <c r="AC734"/>
      <c r="AD734"/>
    </row>
    <row r="735" spans="1:30" s="10" customFormat="1" x14ac:dyDescent="0.2">
      <c r="A735" s="30"/>
      <c r="B735" s="4"/>
      <c r="C735" s="4"/>
      <c r="D735" s="32"/>
      <c r="E735" s="32"/>
      <c r="F735" s="35"/>
      <c r="G735" s="31"/>
      <c r="I735" s="32"/>
      <c r="L735" s="33"/>
      <c r="M735" s="33"/>
      <c r="N735" s="33"/>
      <c r="O735" s="33"/>
      <c r="P735" s="33"/>
      <c r="Q735" s="33"/>
      <c r="R735" s="33"/>
      <c r="S735" s="33"/>
      <c r="T735"/>
      <c r="U735" s="39"/>
      <c r="V735" s="39"/>
      <c r="W735" s="40"/>
      <c r="X735"/>
      <c r="Y735"/>
      <c r="Z735"/>
      <c r="AA735"/>
      <c r="AB735"/>
      <c r="AC735"/>
      <c r="AD735"/>
    </row>
    <row r="736" spans="1:30" s="10" customFormat="1" x14ac:dyDescent="0.2">
      <c r="A736" s="30"/>
      <c r="B736" s="4"/>
      <c r="C736" s="4"/>
      <c r="D736" s="32"/>
      <c r="E736" s="32"/>
      <c r="F736" s="35"/>
      <c r="G736" s="31"/>
      <c r="I736" s="32"/>
      <c r="L736" s="33"/>
      <c r="M736" s="33"/>
      <c r="N736" s="33"/>
      <c r="O736" s="33"/>
      <c r="P736" s="33"/>
      <c r="Q736" s="33"/>
      <c r="R736" s="33"/>
      <c r="S736" s="33"/>
      <c r="T736"/>
      <c r="U736" s="39"/>
      <c r="V736" s="39"/>
      <c r="W736" s="40"/>
      <c r="X736"/>
      <c r="Y736"/>
      <c r="Z736"/>
      <c r="AA736"/>
      <c r="AB736"/>
      <c r="AC736"/>
      <c r="AD736"/>
    </row>
    <row r="737" spans="1:30" s="10" customFormat="1" x14ac:dyDescent="0.2">
      <c r="A737" s="30"/>
      <c r="B737" s="4"/>
      <c r="C737" s="4"/>
      <c r="D737" s="32"/>
      <c r="E737" s="32"/>
      <c r="F737" s="35"/>
      <c r="G737" s="31"/>
      <c r="I737" s="32"/>
      <c r="L737" s="33"/>
      <c r="M737" s="33"/>
      <c r="N737" s="33"/>
      <c r="O737" s="33"/>
      <c r="P737" s="33"/>
      <c r="Q737" s="33"/>
      <c r="R737" s="33"/>
      <c r="S737" s="33"/>
      <c r="T737"/>
      <c r="U737" s="39"/>
      <c r="V737" s="39"/>
      <c r="W737" s="40"/>
      <c r="X737"/>
      <c r="Y737"/>
      <c r="Z737"/>
      <c r="AA737"/>
      <c r="AB737"/>
      <c r="AC737"/>
      <c r="AD737"/>
    </row>
    <row r="738" spans="1:30" s="10" customFormat="1" x14ac:dyDescent="0.2">
      <c r="A738" s="30"/>
      <c r="B738" s="4"/>
      <c r="C738" s="4"/>
      <c r="D738" s="32"/>
      <c r="E738" s="32"/>
      <c r="F738" s="35"/>
      <c r="G738" s="31"/>
      <c r="I738" s="32"/>
      <c r="L738" s="33"/>
      <c r="M738" s="33"/>
      <c r="N738" s="33"/>
      <c r="O738" s="33"/>
      <c r="P738" s="33"/>
      <c r="Q738" s="33"/>
      <c r="R738" s="33"/>
      <c r="S738" s="33"/>
      <c r="T738"/>
      <c r="U738" s="39"/>
      <c r="V738" s="39"/>
      <c r="W738" s="40"/>
      <c r="X738"/>
      <c r="Y738"/>
      <c r="Z738"/>
      <c r="AA738"/>
      <c r="AB738"/>
      <c r="AC738"/>
      <c r="AD738"/>
    </row>
    <row r="739" spans="1:30" s="10" customFormat="1" x14ac:dyDescent="0.2">
      <c r="A739" s="30"/>
      <c r="B739" s="4"/>
      <c r="C739" s="4"/>
      <c r="D739" s="32"/>
      <c r="E739" s="32"/>
      <c r="F739" s="35"/>
      <c r="G739" s="31"/>
      <c r="I739" s="32"/>
      <c r="L739" s="33"/>
      <c r="M739" s="33"/>
      <c r="N739" s="33"/>
      <c r="O739" s="33"/>
      <c r="P739" s="33"/>
      <c r="Q739" s="33"/>
      <c r="R739" s="33"/>
      <c r="S739" s="33"/>
      <c r="T739"/>
      <c r="U739" s="39"/>
      <c r="V739" s="39"/>
      <c r="W739" s="40"/>
      <c r="X739"/>
      <c r="Y739"/>
      <c r="Z739"/>
      <c r="AA739"/>
      <c r="AB739"/>
      <c r="AC739"/>
      <c r="AD739"/>
    </row>
    <row r="740" spans="1:30" s="10" customFormat="1" x14ac:dyDescent="0.2">
      <c r="A740" s="30"/>
      <c r="B740" s="4"/>
      <c r="C740" s="4"/>
      <c r="D740" s="32"/>
      <c r="E740" s="32"/>
      <c r="F740" s="35"/>
      <c r="G740" s="31"/>
      <c r="I740" s="32"/>
      <c r="L740" s="33"/>
      <c r="M740" s="33"/>
      <c r="N740" s="33"/>
      <c r="O740" s="33"/>
      <c r="P740" s="33"/>
      <c r="Q740" s="33"/>
      <c r="R740" s="33"/>
      <c r="S740" s="33"/>
      <c r="T740"/>
      <c r="U740" s="39"/>
      <c r="V740" s="39"/>
      <c r="W740" s="40"/>
      <c r="X740"/>
      <c r="Y740"/>
      <c r="Z740"/>
      <c r="AA740"/>
      <c r="AB740"/>
      <c r="AC740"/>
      <c r="AD740"/>
    </row>
    <row r="741" spans="1:30" s="10" customFormat="1" x14ac:dyDescent="0.2">
      <c r="A741" s="30"/>
      <c r="B741" s="4"/>
      <c r="C741" s="4"/>
      <c r="D741" s="32"/>
      <c r="E741" s="32"/>
      <c r="F741" s="35"/>
      <c r="G741" s="31"/>
      <c r="I741" s="32"/>
      <c r="L741" s="33"/>
      <c r="M741" s="33"/>
      <c r="N741" s="33"/>
      <c r="O741" s="33"/>
      <c r="P741" s="33"/>
      <c r="Q741" s="33"/>
      <c r="R741" s="33"/>
      <c r="S741" s="33"/>
      <c r="T741"/>
      <c r="U741" s="39"/>
      <c r="V741" s="39"/>
      <c r="W741" s="40"/>
      <c r="X741"/>
      <c r="Y741"/>
      <c r="Z741"/>
      <c r="AA741"/>
      <c r="AB741"/>
      <c r="AC741"/>
      <c r="AD741"/>
    </row>
    <row r="742" spans="1:30" s="10" customFormat="1" x14ac:dyDescent="0.2">
      <c r="A742" s="30"/>
      <c r="B742" s="4"/>
      <c r="C742" s="4"/>
      <c r="D742" s="32"/>
      <c r="E742" s="32"/>
      <c r="F742" s="35"/>
      <c r="G742" s="31"/>
      <c r="I742" s="32"/>
      <c r="L742" s="33"/>
      <c r="M742" s="33"/>
      <c r="N742" s="33"/>
      <c r="O742" s="33"/>
      <c r="P742" s="33"/>
      <c r="Q742" s="33"/>
      <c r="R742" s="33"/>
      <c r="S742" s="33"/>
      <c r="T742"/>
      <c r="U742" s="39"/>
      <c r="V742" s="39"/>
      <c r="W742" s="40"/>
      <c r="X742"/>
      <c r="Y742"/>
      <c r="Z742"/>
      <c r="AA742"/>
      <c r="AB742"/>
      <c r="AC742"/>
      <c r="AD742"/>
    </row>
    <row r="743" spans="1:30" s="10" customFormat="1" x14ac:dyDescent="0.2">
      <c r="A743" s="30"/>
      <c r="B743" s="4"/>
      <c r="C743" s="4"/>
      <c r="D743" s="32"/>
      <c r="E743" s="32"/>
      <c r="F743" s="35"/>
      <c r="G743" s="31"/>
      <c r="I743" s="32"/>
      <c r="L743" s="33"/>
      <c r="M743" s="33"/>
      <c r="N743" s="33"/>
      <c r="O743" s="33"/>
      <c r="P743" s="33"/>
      <c r="Q743" s="33"/>
      <c r="R743" s="33"/>
      <c r="S743" s="33"/>
      <c r="T743"/>
      <c r="U743" s="39"/>
      <c r="V743" s="39"/>
      <c r="W743" s="40"/>
      <c r="X743"/>
      <c r="Y743"/>
      <c r="Z743"/>
      <c r="AA743"/>
      <c r="AB743"/>
      <c r="AC743"/>
      <c r="AD743"/>
    </row>
    <row r="744" spans="1:30" s="10" customFormat="1" x14ac:dyDescent="0.2">
      <c r="A744" s="30"/>
      <c r="B744" s="4"/>
      <c r="C744" s="4"/>
      <c r="D744" s="32"/>
      <c r="E744" s="32"/>
      <c r="F744" s="35"/>
      <c r="G744" s="31"/>
      <c r="I744" s="32"/>
      <c r="L744" s="33"/>
      <c r="M744" s="33"/>
      <c r="N744" s="33"/>
      <c r="O744" s="33"/>
      <c r="P744" s="33"/>
      <c r="Q744" s="33"/>
      <c r="R744" s="33"/>
      <c r="S744" s="33"/>
      <c r="T744"/>
      <c r="U744" s="39"/>
      <c r="V744" s="39"/>
      <c r="W744" s="40"/>
      <c r="X744"/>
      <c r="Y744"/>
      <c r="Z744"/>
      <c r="AA744"/>
      <c r="AB744"/>
      <c r="AC744"/>
      <c r="AD744"/>
    </row>
    <row r="745" spans="1:30" s="10" customFormat="1" x14ac:dyDescent="0.2">
      <c r="A745" s="30"/>
      <c r="B745" s="4"/>
      <c r="C745" s="4"/>
      <c r="D745" s="32"/>
      <c r="E745" s="32"/>
      <c r="F745" s="35"/>
      <c r="G745" s="31"/>
      <c r="I745" s="32"/>
      <c r="L745" s="33"/>
      <c r="M745" s="33"/>
      <c r="N745" s="33"/>
      <c r="O745" s="33"/>
      <c r="P745" s="33"/>
      <c r="Q745" s="33"/>
      <c r="R745" s="33"/>
      <c r="S745" s="33"/>
      <c r="T745"/>
      <c r="U745" s="39"/>
      <c r="V745" s="39"/>
      <c r="W745" s="40"/>
      <c r="X745"/>
      <c r="Y745"/>
      <c r="Z745"/>
      <c r="AA745"/>
      <c r="AB745"/>
      <c r="AC745"/>
      <c r="AD745"/>
    </row>
    <row r="746" spans="1:30" s="10" customFormat="1" x14ac:dyDescent="0.2">
      <c r="A746" s="30"/>
      <c r="B746" s="4"/>
      <c r="C746" s="4"/>
      <c r="D746" s="32"/>
      <c r="E746" s="32"/>
      <c r="F746" s="35"/>
      <c r="G746" s="31"/>
      <c r="I746" s="32"/>
      <c r="L746" s="33"/>
      <c r="M746" s="33"/>
      <c r="N746" s="33"/>
      <c r="O746" s="33"/>
      <c r="P746" s="33"/>
      <c r="Q746" s="33"/>
      <c r="R746" s="33"/>
      <c r="S746" s="33"/>
      <c r="T746"/>
      <c r="U746" s="39"/>
      <c r="V746" s="39"/>
      <c r="W746" s="40"/>
      <c r="X746"/>
      <c r="Y746"/>
      <c r="Z746"/>
      <c r="AA746"/>
      <c r="AB746"/>
      <c r="AC746"/>
      <c r="AD746"/>
    </row>
    <row r="747" spans="1:30" s="10" customFormat="1" x14ac:dyDescent="0.2">
      <c r="A747" s="30"/>
      <c r="B747" s="4"/>
      <c r="C747" s="4"/>
      <c r="D747" s="32"/>
      <c r="E747" s="32"/>
      <c r="F747" s="35"/>
      <c r="G747" s="31"/>
      <c r="I747" s="32"/>
      <c r="L747" s="33"/>
      <c r="M747" s="33"/>
      <c r="N747" s="33"/>
      <c r="O747" s="33"/>
      <c r="P747" s="33"/>
      <c r="Q747" s="33"/>
      <c r="R747" s="33"/>
      <c r="S747" s="33"/>
      <c r="T747"/>
      <c r="U747" s="39"/>
      <c r="V747" s="39"/>
      <c r="W747" s="40"/>
      <c r="X747"/>
      <c r="Y747"/>
      <c r="Z747"/>
      <c r="AA747"/>
      <c r="AB747"/>
      <c r="AC747"/>
      <c r="AD747"/>
    </row>
    <row r="748" spans="1:30" s="10" customFormat="1" x14ac:dyDescent="0.2">
      <c r="A748" s="30"/>
      <c r="B748" s="4"/>
      <c r="C748" s="4"/>
      <c r="D748" s="32"/>
      <c r="E748" s="32"/>
      <c r="F748" s="35"/>
      <c r="G748" s="31"/>
      <c r="I748" s="32"/>
      <c r="L748" s="33"/>
      <c r="M748" s="33"/>
      <c r="N748" s="33"/>
      <c r="O748" s="33"/>
      <c r="P748" s="33"/>
      <c r="Q748" s="33"/>
      <c r="R748" s="33"/>
      <c r="S748" s="33"/>
      <c r="T748"/>
      <c r="U748" s="39"/>
      <c r="V748" s="39"/>
      <c r="W748" s="40"/>
      <c r="X748"/>
      <c r="Y748"/>
      <c r="Z748"/>
      <c r="AA748"/>
      <c r="AB748"/>
      <c r="AC748"/>
      <c r="AD748"/>
    </row>
    <row r="749" spans="1:30" s="10" customFormat="1" x14ac:dyDescent="0.2">
      <c r="A749" s="30"/>
      <c r="B749" s="4"/>
      <c r="C749" s="4"/>
      <c r="D749" s="32"/>
      <c r="E749" s="32"/>
      <c r="F749" s="35"/>
      <c r="G749" s="31"/>
      <c r="I749" s="32"/>
      <c r="L749" s="33"/>
      <c r="M749" s="33"/>
      <c r="N749" s="33"/>
      <c r="O749" s="33"/>
      <c r="P749" s="33"/>
      <c r="Q749" s="33"/>
      <c r="R749" s="33"/>
      <c r="S749" s="33"/>
      <c r="T749"/>
      <c r="U749" s="39"/>
      <c r="V749" s="39"/>
      <c r="W749" s="40"/>
      <c r="X749"/>
      <c r="Y749"/>
      <c r="Z749"/>
      <c r="AA749"/>
      <c r="AB749"/>
      <c r="AC749"/>
      <c r="AD749"/>
    </row>
    <row r="750" spans="1:30" s="10" customFormat="1" x14ac:dyDescent="0.2">
      <c r="A750" s="30"/>
      <c r="B750" s="4"/>
      <c r="C750" s="4"/>
      <c r="D750" s="32"/>
      <c r="E750" s="32"/>
      <c r="F750" s="35"/>
      <c r="G750" s="31"/>
      <c r="I750" s="32"/>
      <c r="L750" s="33"/>
      <c r="M750" s="33"/>
      <c r="N750" s="33"/>
      <c r="O750" s="33"/>
      <c r="P750" s="33"/>
      <c r="Q750" s="33"/>
      <c r="R750" s="33"/>
      <c r="S750" s="33"/>
      <c r="T750"/>
      <c r="U750" s="39"/>
      <c r="V750" s="39"/>
      <c r="W750" s="40"/>
      <c r="X750"/>
      <c r="Y750"/>
      <c r="Z750"/>
      <c r="AA750"/>
      <c r="AB750"/>
      <c r="AC750"/>
      <c r="AD750"/>
    </row>
    <row r="751" spans="1:30" s="10" customFormat="1" x14ac:dyDescent="0.2">
      <c r="A751" s="30"/>
      <c r="B751" s="4"/>
      <c r="C751" s="4"/>
      <c r="D751" s="32"/>
      <c r="E751" s="32"/>
      <c r="F751" s="35"/>
      <c r="G751" s="31"/>
      <c r="I751" s="32"/>
      <c r="L751" s="33"/>
      <c r="M751" s="33"/>
      <c r="N751" s="33"/>
      <c r="O751" s="33"/>
      <c r="P751" s="33"/>
      <c r="Q751" s="33"/>
      <c r="R751" s="33"/>
      <c r="S751" s="33"/>
      <c r="T751"/>
      <c r="U751" s="39"/>
      <c r="V751" s="39"/>
      <c r="W751" s="40"/>
      <c r="X751"/>
      <c r="Y751"/>
      <c r="Z751"/>
      <c r="AA751"/>
      <c r="AB751"/>
      <c r="AC751"/>
      <c r="AD751"/>
    </row>
    <row r="752" spans="1:30" s="10" customFormat="1" x14ac:dyDescent="0.2">
      <c r="A752" s="30"/>
      <c r="B752" s="4"/>
      <c r="C752" s="4"/>
      <c r="D752" s="32"/>
      <c r="E752" s="32"/>
      <c r="F752" s="35"/>
      <c r="G752" s="31"/>
      <c r="I752" s="32"/>
      <c r="L752" s="33"/>
      <c r="M752" s="33"/>
      <c r="N752" s="33"/>
      <c r="O752" s="33"/>
      <c r="P752" s="33"/>
      <c r="Q752" s="33"/>
      <c r="R752" s="33"/>
      <c r="S752" s="33"/>
      <c r="T752"/>
      <c r="U752" s="39"/>
      <c r="V752" s="39"/>
      <c r="W752" s="40"/>
      <c r="X752"/>
      <c r="Y752"/>
      <c r="Z752"/>
      <c r="AA752"/>
      <c r="AB752"/>
      <c r="AC752"/>
      <c r="AD752"/>
    </row>
    <row r="753" spans="1:30" s="10" customFormat="1" x14ac:dyDescent="0.2">
      <c r="A753" s="30"/>
      <c r="B753" s="4"/>
      <c r="C753" s="4"/>
      <c r="D753" s="32"/>
      <c r="E753" s="32"/>
      <c r="F753" s="35"/>
      <c r="G753" s="31"/>
      <c r="I753" s="32"/>
      <c r="L753" s="33"/>
      <c r="M753" s="33"/>
      <c r="N753" s="33"/>
      <c r="O753" s="33"/>
      <c r="P753" s="33"/>
      <c r="Q753" s="33"/>
      <c r="R753" s="33"/>
      <c r="S753" s="33"/>
      <c r="T753"/>
      <c r="U753" s="39"/>
      <c r="V753" s="39"/>
      <c r="W753" s="40"/>
      <c r="X753"/>
      <c r="Y753"/>
      <c r="Z753"/>
      <c r="AA753"/>
      <c r="AB753"/>
      <c r="AC753"/>
      <c r="AD753"/>
    </row>
    <row r="754" spans="1:30" s="10" customFormat="1" x14ac:dyDescent="0.2">
      <c r="A754" s="30"/>
      <c r="B754" s="4"/>
      <c r="C754" s="4"/>
      <c r="D754" s="32"/>
      <c r="E754" s="32"/>
      <c r="F754" s="35"/>
      <c r="G754" s="31"/>
      <c r="I754" s="32"/>
      <c r="L754" s="33"/>
      <c r="M754" s="33"/>
      <c r="N754" s="33"/>
      <c r="O754" s="33"/>
      <c r="P754" s="33"/>
      <c r="Q754" s="33"/>
      <c r="R754" s="33"/>
      <c r="S754" s="33"/>
      <c r="T754"/>
      <c r="U754" s="39"/>
      <c r="V754" s="39"/>
      <c r="W754" s="40"/>
      <c r="X754"/>
      <c r="Y754"/>
      <c r="Z754"/>
      <c r="AA754"/>
      <c r="AB754"/>
      <c r="AC754"/>
      <c r="AD754"/>
    </row>
    <row r="755" spans="1:30" s="10" customFormat="1" x14ac:dyDescent="0.2">
      <c r="A755" s="30"/>
      <c r="B755" s="4"/>
      <c r="C755" s="4"/>
      <c r="D755" s="32"/>
      <c r="E755" s="32"/>
      <c r="F755" s="35"/>
      <c r="G755" s="31"/>
      <c r="I755" s="32"/>
      <c r="L755" s="33"/>
      <c r="M755" s="33"/>
      <c r="N755" s="33"/>
      <c r="O755" s="33"/>
      <c r="P755" s="33"/>
      <c r="Q755" s="33"/>
      <c r="R755" s="33"/>
      <c r="S755" s="33"/>
      <c r="T755"/>
      <c r="U755" s="39"/>
      <c r="V755" s="39"/>
      <c r="W755" s="40"/>
      <c r="X755"/>
      <c r="Y755"/>
      <c r="Z755"/>
      <c r="AA755"/>
      <c r="AB755"/>
      <c r="AC755"/>
      <c r="AD755"/>
    </row>
    <row r="756" spans="1:30" s="10" customFormat="1" x14ac:dyDescent="0.2">
      <c r="A756" s="30"/>
      <c r="B756" s="4"/>
      <c r="C756" s="4"/>
      <c r="D756" s="32"/>
      <c r="E756" s="32"/>
      <c r="F756" s="35"/>
      <c r="G756" s="31"/>
      <c r="I756" s="32"/>
      <c r="L756" s="33"/>
      <c r="M756" s="33"/>
      <c r="N756" s="33"/>
      <c r="O756" s="33"/>
      <c r="P756" s="33"/>
      <c r="Q756" s="33"/>
      <c r="R756" s="33"/>
      <c r="S756" s="33"/>
      <c r="T756"/>
      <c r="U756" s="39"/>
      <c r="V756" s="39"/>
      <c r="W756" s="40"/>
      <c r="X756"/>
      <c r="Y756"/>
      <c r="Z756"/>
      <c r="AA756"/>
      <c r="AB756"/>
      <c r="AC756"/>
      <c r="AD756"/>
    </row>
    <row r="757" spans="1:30" s="10" customFormat="1" x14ac:dyDescent="0.2">
      <c r="A757" s="30"/>
      <c r="B757" s="4"/>
      <c r="C757" s="4"/>
      <c r="D757" s="32"/>
      <c r="E757" s="32"/>
      <c r="F757" s="35"/>
      <c r="G757" s="31"/>
      <c r="I757" s="32"/>
      <c r="L757" s="33"/>
      <c r="M757" s="33"/>
      <c r="N757" s="33"/>
      <c r="O757" s="33"/>
      <c r="P757" s="33"/>
      <c r="Q757" s="33"/>
      <c r="R757" s="33"/>
      <c r="S757" s="33"/>
      <c r="T757"/>
      <c r="U757" s="39"/>
      <c r="V757" s="39"/>
      <c r="W757" s="40"/>
      <c r="X757"/>
      <c r="Y757"/>
      <c r="Z757"/>
      <c r="AA757"/>
      <c r="AB757"/>
      <c r="AC757"/>
      <c r="AD757"/>
    </row>
    <row r="758" spans="1:30" s="10" customFormat="1" x14ac:dyDescent="0.2">
      <c r="A758" s="30"/>
      <c r="B758" s="4"/>
      <c r="C758" s="4"/>
      <c r="D758" s="32"/>
      <c r="E758" s="32"/>
      <c r="F758" s="35"/>
      <c r="G758" s="31"/>
      <c r="I758" s="32"/>
      <c r="L758" s="33"/>
      <c r="M758" s="33"/>
      <c r="N758" s="33"/>
      <c r="O758" s="33"/>
      <c r="P758" s="33"/>
      <c r="Q758" s="33"/>
      <c r="R758" s="33"/>
      <c r="S758" s="33"/>
      <c r="T758"/>
      <c r="U758" s="39"/>
      <c r="V758" s="39"/>
      <c r="W758" s="40"/>
      <c r="X758"/>
      <c r="Y758"/>
      <c r="Z758"/>
      <c r="AA758"/>
      <c r="AB758"/>
      <c r="AC758"/>
      <c r="AD758"/>
    </row>
    <row r="759" spans="1:30" s="10" customFormat="1" x14ac:dyDescent="0.2">
      <c r="A759" s="30"/>
      <c r="B759" s="4"/>
      <c r="C759" s="4"/>
      <c r="D759" s="32"/>
      <c r="E759" s="32"/>
      <c r="F759" s="35"/>
      <c r="G759" s="31"/>
      <c r="I759" s="32"/>
      <c r="L759" s="33"/>
      <c r="M759" s="33"/>
      <c r="N759" s="33"/>
      <c r="O759" s="33"/>
      <c r="P759" s="33"/>
      <c r="Q759" s="33"/>
      <c r="R759" s="33"/>
      <c r="S759" s="33"/>
      <c r="T759"/>
      <c r="U759" s="39"/>
      <c r="V759" s="39"/>
      <c r="W759" s="40"/>
      <c r="X759"/>
      <c r="Y759"/>
      <c r="Z759"/>
      <c r="AA759"/>
      <c r="AB759"/>
      <c r="AC759"/>
      <c r="AD759"/>
    </row>
    <row r="760" spans="1:30" s="10" customFormat="1" x14ac:dyDescent="0.2">
      <c r="A760" s="30"/>
      <c r="B760" s="4"/>
      <c r="C760" s="4"/>
      <c r="D760" s="32"/>
      <c r="E760" s="32"/>
      <c r="F760" s="35"/>
      <c r="G760" s="31"/>
      <c r="I760" s="32"/>
      <c r="L760" s="33"/>
      <c r="M760" s="33"/>
      <c r="N760" s="33"/>
      <c r="O760" s="33"/>
      <c r="P760" s="33"/>
      <c r="Q760" s="33"/>
      <c r="R760" s="33"/>
      <c r="S760" s="33"/>
      <c r="T760"/>
      <c r="U760" s="39"/>
      <c r="V760" s="39"/>
      <c r="W760" s="40"/>
      <c r="X760"/>
      <c r="Y760"/>
      <c r="Z760"/>
      <c r="AA760"/>
      <c r="AB760"/>
      <c r="AC760"/>
      <c r="AD760"/>
    </row>
    <row r="761" spans="1:30" s="10" customFormat="1" x14ac:dyDescent="0.2">
      <c r="A761" s="30"/>
      <c r="B761" s="4"/>
      <c r="C761" s="4"/>
      <c r="D761" s="32"/>
      <c r="E761" s="32"/>
      <c r="F761" s="35"/>
      <c r="G761" s="31"/>
      <c r="I761" s="32"/>
      <c r="L761" s="33"/>
      <c r="M761" s="33"/>
      <c r="N761" s="33"/>
      <c r="O761" s="33"/>
      <c r="P761" s="33"/>
      <c r="Q761" s="33"/>
      <c r="R761" s="33"/>
      <c r="S761" s="33"/>
      <c r="T761"/>
      <c r="U761" s="39"/>
      <c r="V761" s="39"/>
      <c r="W761" s="40"/>
      <c r="X761"/>
      <c r="Y761"/>
      <c r="Z761"/>
      <c r="AA761"/>
      <c r="AB761"/>
      <c r="AC761"/>
      <c r="AD761"/>
    </row>
    <row r="762" spans="1:30" s="10" customFormat="1" x14ac:dyDescent="0.2">
      <c r="A762" s="30"/>
      <c r="B762" s="4"/>
      <c r="C762" s="4"/>
      <c r="D762" s="32"/>
      <c r="E762" s="32"/>
      <c r="F762" s="35"/>
      <c r="G762" s="31"/>
      <c r="I762" s="32"/>
      <c r="L762" s="33"/>
      <c r="M762" s="33"/>
      <c r="N762" s="33"/>
      <c r="O762" s="33"/>
      <c r="P762" s="33"/>
      <c r="Q762" s="33"/>
      <c r="R762" s="33"/>
      <c r="S762" s="33"/>
      <c r="T762"/>
      <c r="U762" s="39"/>
      <c r="V762" s="39"/>
      <c r="W762" s="40"/>
      <c r="X762"/>
      <c r="Y762"/>
      <c r="Z762"/>
      <c r="AA762"/>
      <c r="AB762"/>
      <c r="AC762"/>
      <c r="AD762"/>
    </row>
    <row r="763" spans="1:30" s="10" customFormat="1" x14ac:dyDescent="0.2">
      <c r="A763" s="30"/>
      <c r="B763" s="4"/>
      <c r="C763" s="4"/>
      <c r="D763" s="32"/>
      <c r="E763" s="32"/>
      <c r="F763" s="35"/>
      <c r="G763" s="31"/>
      <c r="I763" s="32"/>
      <c r="L763" s="33"/>
      <c r="M763" s="33"/>
      <c r="N763" s="33"/>
      <c r="O763" s="33"/>
      <c r="P763" s="33"/>
      <c r="Q763" s="33"/>
      <c r="R763" s="33"/>
      <c r="S763" s="33"/>
      <c r="T763"/>
      <c r="U763" s="39"/>
      <c r="V763" s="39"/>
      <c r="W763" s="40"/>
      <c r="X763"/>
      <c r="Y763"/>
      <c r="Z763"/>
      <c r="AA763"/>
      <c r="AB763"/>
      <c r="AC763"/>
      <c r="AD763"/>
    </row>
    <row r="764" spans="1:30" s="10" customFormat="1" x14ac:dyDescent="0.2">
      <c r="A764" s="30"/>
      <c r="B764" s="4"/>
      <c r="C764" s="4"/>
      <c r="D764" s="32"/>
      <c r="E764" s="32"/>
      <c r="F764" s="35"/>
      <c r="G764" s="31"/>
      <c r="I764" s="32"/>
      <c r="L764" s="33"/>
      <c r="M764" s="33"/>
      <c r="N764" s="33"/>
      <c r="O764" s="33"/>
      <c r="P764" s="33"/>
      <c r="Q764" s="33"/>
      <c r="R764" s="33"/>
      <c r="S764" s="33"/>
      <c r="T764"/>
      <c r="U764" s="39"/>
      <c r="V764" s="39"/>
      <c r="W764" s="40"/>
      <c r="X764"/>
      <c r="Y764"/>
      <c r="Z764"/>
      <c r="AA764"/>
      <c r="AB764"/>
      <c r="AC764"/>
      <c r="AD764"/>
    </row>
    <row r="765" spans="1:30" s="10" customFormat="1" x14ac:dyDescent="0.2">
      <c r="A765" s="30"/>
      <c r="B765" s="4"/>
      <c r="C765" s="4"/>
      <c r="D765" s="32"/>
      <c r="E765" s="32"/>
      <c r="F765" s="35"/>
      <c r="G765" s="31"/>
      <c r="I765" s="32"/>
      <c r="L765" s="33"/>
      <c r="M765" s="33"/>
      <c r="N765" s="33"/>
      <c r="O765" s="33"/>
      <c r="P765" s="33"/>
      <c r="Q765" s="33"/>
      <c r="R765" s="33"/>
      <c r="S765" s="33"/>
      <c r="T765"/>
      <c r="U765" s="39"/>
      <c r="V765" s="39"/>
      <c r="W765" s="40"/>
      <c r="X765"/>
      <c r="Y765"/>
      <c r="Z765"/>
      <c r="AA765"/>
      <c r="AB765"/>
      <c r="AC765"/>
      <c r="AD765"/>
    </row>
    <row r="766" spans="1:30" s="10" customFormat="1" x14ac:dyDescent="0.2">
      <c r="A766" s="30"/>
      <c r="B766" s="4"/>
      <c r="C766" s="4"/>
      <c r="D766" s="32"/>
      <c r="E766" s="32"/>
      <c r="F766" s="35"/>
      <c r="G766" s="31"/>
      <c r="I766" s="32"/>
      <c r="L766" s="33"/>
      <c r="M766" s="33"/>
      <c r="N766" s="33"/>
      <c r="O766" s="33"/>
      <c r="P766" s="33"/>
      <c r="Q766" s="33"/>
      <c r="R766" s="33"/>
      <c r="S766" s="33"/>
      <c r="T766"/>
      <c r="U766" s="39"/>
      <c r="V766" s="39"/>
      <c r="W766" s="40"/>
      <c r="X766"/>
      <c r="Y766"/>
      <c r="Z766"/>
      <c r="AA766"/>
      <c r="AB766"/>
      <c r="AC766"/>
      <c r="AD766"/>
    </row>
    <row r="767" spans="1:30" s="10" customFormat="1" x14ac:dyDescent="0.2">
      <c r="A767" s="30"/>
      <c r="B767" s="4"/>
      <c r="C767" s="4"/>
      <c r="D767" s="32"/>
      <c r="E767" s="32"/>
      <c r="F767" s="35"/>
      <c r="G767" s="31"/>
      <c r="I767" s="32"/>
      <c r="L767" s="33"/>
      <c r="M767" s="33"/>
      <c r="N767" s="33"/>
      <c r="O767" s="33"/>
      <c r="P767" s="33"/>
      <c r="Q767" s="33"/>
      <c r="R767" s="33"/>
      <c r="S767" s="33"/>
      <c r="T767"/>
      <c r="U767" s="39"/>
      <c r="V767" s="39"/>
      <c r="W767" s="40"/>
      <c r="X767"/>
      <c r="Y767"/>
      <c r="Z767"/>
      <c r="AA767"/>
      <c r="AB767"/>
      <c r="AC767"/>
      <c r="AD767"/>
    </row>
    <row r="768" spans="1:30" s="10" customFormat="1" x14ac:dyDescent="0.2">
      <c r="A768" s="30"/>
      <c r="B768" s="4"/>
      <c r="C768" s="4"/>
      <c r="D768" s="32"/>
      <c r="E768" s="32"/>
      <c r="F768" s="35"/>
      <c r="G768" s="31"/>
      <c r="I768" s="32"/>
      <c r="L768" s="33"/>
      <c r="M768" s="33"/>
      <c r="N768" s="33"/>
      <c r="O768" s="33"/>
      <c r="P768" s="33"/>
      <c r="Q768" s="33"/>
      <c r="R768" s="33"/>
      <c r="S768" s="33"/>
      <c r="T768"/>
      <c r="U768" s="39"/>
      <c r="V768" s="39"/>
      <c r="W768" s="40"/>
      <c r="X768"/>
      <c r="Y768"/>
      <c r="Z768"/>
      <c r="AA768"/>
      <c r="AB768"/>
      <c r="AC768"/>
      <c r="AD768"/>
    </row>
    <row r="769" spans="1:30" s="10" customFormat="1" x14ac:dyDescent="0.2">
      <c r="A769" s="30"/>
      <c r="B769" s="4"/>
      <c r="C769" s="4"/>
      <c r="D769" s="32"/>
      <c r="E769" s="32"/>
      <c r="F769" s="35"/>
      <c r="G769" s="31"/>
      <c r="I769" s="32"/>
      <c r="L769" s="33"/>
      <c r="M769" s="33"/>
      <c r="N769" s="33"/>
      <c r="O769" s="33"/>
      <c r="P769" s="33"/>
      <c r="Q769" s="33"/>
      <c r="R769" s="33"/>
      <c r="S769" s="33"/>
      <c r="T769"/>
      <c r="U769" s="39"/>
      <c r="V769" s="39"/>
      <c r="W769" s="40"/>
      <c r="X769"/>
      <c r="Y769"/>
      <c r="Z769"/>
      <c r="AA769"/>
      <c r="AB769"/>
      <c r="AC769"/>
      <c r="AD769"/>
    </row>
    <row r="770" spans="1:30" s="10" customFormat="1" x14ac:dyDescent="0.2">
      <c r="A770" s="30"/>
      <c r="B770" s="4"/>
      <c r="C770" s="4"/>
      <c r="D770" s="32"/>
      <c r="E770" s="32"/>
      <c r="F770" s="35"/>
      <c r="G770" s="31"/>
      <c r="I770" s="32"/>
      <c r="L770" s="33"/>
      <c r="M770" s="33"/>
      <c r="N770" s="33"/>
      <c r="O770" s="33"/>
      <c r="P770" s="33"/>
      <c r="Q770" s="33"/>
      <c r="R770" s="33"/>
      <c r="S770" s="33"/>
      <c r="T770"/>
      <c r="U770" s="39"/>
      <c r="V770" s="39"/>
      <c r="W770" s="40"/>
      <c r="X770"/>
      <c r="Y770"/>
      <c r="Z770"/>
      <c r="AA770"/>
      <c r="AB770"/>
      <c r="AC770"/>
      <c r="AD770"/>
    </row>
    <row r="771" spans="1:30" s="10" customFormat="1" x14ac:dyDescent="0.2">
      <c r="A771" s="30"/>
      <c r="B771" s="4"/>
      <c r="C771" s="4"/>
      <c r="D771" s="32"/>
      <c r="E771" s="32"/>
      <c r="F771" s="35"/>
      <c r="G771" s="31"/>
      <c r="I771" s="32"/>
      <c r="L771" s="33"/>
      <c r="M771" s="33"/>
      <c r="N771" s="33"/>
      <c r="O771" s="33"/>
      <c r="P771" s="33"/>
      <c r="Q771" s="33"/>
      <c r="R771" s="33"/>
      <c r="S771" s="33"/>
      <c r="T771"/>
      <c r="U771" s="39"/>
      <c r="V771" s="39"/>
      <c r="W771" s="40"/>
      <c r="X771"/>
      <c r="Y771"/>
      <c r="Z771"/>
      <c r="AA771"/>
      <c r="AB771"/>
      <c r="AC771"/>
      <c r="AD771"/>
    </row>
    <row r="772" spans="1:30" s="10" customFormat="1" x14ac:dyDescent="0.2">
      <c r="A772" s="30"/>
      <c r="B772" s="4"/>
      <c r="C772" s="4"/>
      <c r="D772" s="32"/>
      <c r="E772" s="32"/>
      <c r="F772" s="35"/>
      <c r="G772" s="31"/>
      <c r="I772" s="32"/>
      <c r="L772" s="33"/>
      <c r="M772" s="33"/>
      <c r="N772" s="33"/>
      <c r="O772" s="33"/>
      <c r="P772" s="33"/>
      <c r="Q772" s="33"/>
      <c r="R772" s="33"/>
      <c r="S772" s="33"/>
      <c r="T772"/>
      <c r="U772" s="39"/>
      <c r="V772" s="39"/>
      <c r="W772" s="40"/>
      <c r="X772"/>
      <c r="Y772"/>
      <c r="Z772"/>
      <c r="AA772"/>
      <c r="AB772"/>
      <c r="AC772"/>
      <c r="AD772"/>
    </row>
    <row r="773" spans="1:30" s="10" customFormat="1" x14ac:dyDescent="0.2">
      <c r="A773" s="30"/>
      <c r="B773" s="4"/>
      <c r="C773" s="4"/>
      <c r="D773" s="32"/>
      <c r="E773" s="32"/>
      <c r="F773" s="35"/>
      <c r="G773" s="31"/>
      <c r="I773" s="32"/>
      <c r="L773" s="33"/>
      <c r="M773" s="33"/>
      <c r="N773" s="33"/>
      <c r="O773" s="33"/>
      <c r="P773" s="33"/>
      <c r="Q773" s="33"/>
      <c r="R773" s="33"/>
      <c r="S773" s="33"/>
      <c r="T773"/>
      <c r="U773" s="39"/>
      <c r="V773" s="39"/>
      <c r="W773" s="40"/>
      <c r="X773"/>
      <c r="Y773"/>
      <c r="Z773"/>
      <c r="AA773"/>
      <c r="AB773"/>
      <c r="AC773"/>
      <c r="AD773"/>
    </row>
    <row r="774" spans="1:30" s="10" customFormat="1" x14ac:dyDescent="0.2">
      <c r="A774" s="30"/>
      <c r="B774" s="4"/>
      <c r="C774" s="4"/>
      <c r="D774" s="32"/>
      <c r="E774" s="32"/>
      <c r="F774" s="35"/>
      <c r="G774" s="31"/>
      <c r="I774" s="32"/>
      <c r="L774" s="33"/>
      <c r="M774" s="33"/>
      <c r="N774" s="33"/>
      <c r="O774" s="33"/>
      <c r="P774" s="33"/>
      <c r="Q774" s="33"/>
      <c r="R774" s="33"/>
      <c r="S774" s="33"/>
      <c r="T774"/>
      <c r="U774" s="39"/>
      <c r="V774" s="39"/>
      <c r="W774" s="40"/>
      <c r="X774"/>
      <c r="Y774"/>
      <c r="Z774"/>
      <c r="AA774"/>
      <c r="AB774"/>
      <c r="AC774"/>
      <c r="AD774"/>
    </row>
    <row r="775" spans="1:30" s="10" customFormat="1" x14ac:dyDescent="0.2">
      <c r="A775" s="30"/>
      <c r="B775" s="4"/>
      <c r="C775" s="4"/>
      <c r="D775" s="32"/>
      <c r="E775" s="32"/>
      <c r="F775" s="35"/>
      <c r="G775" s="31"/>
      <c r="I775" s="32"/>
      <c r="L775" s="33"/>
      <c r="M775" s="33"/>
      <c r="N775" s="33"/>
      <c r="O775" s="33"/>
      <c r="P775" s="33"/>
      <c r="Q775" s="33"/>
      <c r="R775" s="33"/>
      <c r="S775" s="33"/>
      <c r="T775"/>
      <c r="U775" s="39"/>
      <c r="V775" s="39"/>
      <c r="W775" s="40"/>
      <c r="X775"/>
      <c r="Y775"/>
      <c r="Z775"/>
      <c r="AA775"/>
      <c r="AB775"/>
      <c r="AC775"/>
      <c r="AD775"/>
    </row>
    <row r="776" spans="1:30" s="10" customFormat="1" x14ac:dyDescent="0.2">
      <c r="A776" s="30"/>
      <c r="B776" s="4"/>
      <c r="C776" s="4"/>
      <c r="D776" s="32"/>
      <c r="E776" s="32"/>
      <c r="F776" s="35"/>
      <c r="G776" s="31"/>
      <c r="I776" s="32"/>
      <c r="L776" s="33"/>
      <c r="M776" s="33"/>
      <c r="N776" s="33"/>
      <c r="O776" s="33"/>
      <c r="P776" s="33"/>
      <c r="Q776" s="33"/>
      <c r="R776" s="33"/>
      <c r="S776" s="33"/>
      <c r="T776"/>
      <c r="U776" s="39"/>
      <c r="V776" s="39"/>
      <c r="W776" s="40"/>
      <c r="X776"/>
      <c r="Y776"/>
      <c r="Z776"/>
      <c r="AA776"/>
      <c r="AB776"/>
      <c r="AC776"/>
      <c r="AD776"/>
    </row>
    <row r="777" spans="1:30" s="10" customFormat="1" x14ac:dyDescent="0.2">
      <c r="A777" s="30"/>
      <c r="B777" s="4"/>
      <c r="C777" s="4"/>
      <c r="D777" s="32"/>
      <c r="E777" s="32"/>
      <c r="F777" s="35"/>
      <c r="G777" s="31"/>
      <c r="I777" s="32"/>
      <c r="L777" s="33"/>
      <c r="M777" s="33"/>
      <c r="N777" s="33"/>
      <c r="O777" s="33"/>
      <c r="P777" s="33"/>
      <c r="Q777" s="33"/>
      <c r="R777" s="33"/>
      <c r="S777" s="33"/>
      <c r="T777"/>
      <c r="U777" s="39"/>
      <c r="V777" s="39"/>
      <c r="W777" s="40"/>
      <c r="X777"/>
      <c r="Y777"/>
      <c r="Z777"/>
      <c r="AA777"/>
      <c r="AB777"/>
      <c r="AC777"/>
      <c r="AD777"/>
    </row>
    <row r="778" spans="1:30" s="10" customFormat="1" x14ac:dyDescent="0.2">
      <c r="A778" s="30"/>
      <c r="B778" s="4"/>
      <c r="C778" s="4"/>
      <c r="D778" s="32"/>
      <c r="E778" s="32"/>
      <c r="F778" s="35"/>
      <c r="G778" s="31"/>
      <c r="I778" s="32"/>
      <c r="L778" s="33"/>
      <c r="M778" s="33"/>
      <c r="N778" s="33"/>
      <c r="O778" s="33"/>
      <c r="P778" s="33"/>
      <c r="Q778" s="33"/>
      <c r="R778" s="33"/>
      <c r="S778" s="33"/>
      <c r="T778"/>
      <c r="U778" s="39"/>
      <c r="V778" s="39"/>
      <c r="W778" s="40"/>
      <c r="X778"/>
      <c r="Y778"/>
      <c r="Z778"/>
      <c r="AA778"/>
      <c r="AB778"/>
      <c r="AC778"/>
      <c r="AD778"/>
    </row>
    <row r="779" spans="1:30" s="10" customFormat="1" x14ac:dyDescent="0.2">
      <c r="A779" s="30"/>
      <c r="B779" s="4"/>
      <c r="C779" s="4"/>
      <c r="D779" s="32"/>
      <c r="E779" s="32"/>
      <c r="F779" s="35"/>
      <c r="G779" s="31"/>
      <c r="I779" s="32"/>
      <c r="L779" s="33"/>
      <c r="M779" s="33"/>
      <c r="N779" s="33"/>
      <c r="O779" s="33"/>
      <c r="P779" s="33"/>
      <c r="Q779" s="33"/>
      <c r="R779" s="33"/>
      <c r="S779" s="33"/>
      <c r="T779"/>
      <c r="U779" s="39"/>
      <c r="V779" s="39"/>
      <c r="W779" s="40"/>
      <c r="X779"/>
      <c r="Y779"/>
      <c r="Z779"/>
      <c r="AA779"/>
      <c r="AB779"/>
      <c r="AC779"/>
      <c r="AD779"/>
    </row>
    <row r="780" spans="1:30" s="10" customFormat="1" x14ac:dyDescent="0.2">
      <c r="A780" s="30"/>
      <c r="B780" s="4"/>
      <c r="C780" s="4"/>
      <c r="D780" s="32"/>
      <c r="E780" s="32"/>
      <c r="F780" s="35"/>
      <c r="G780" s="31"/>
      <c r="I780" s="32"/>
      <c r="L780" s="33"/>
      <c r="M780" s="33"/>
      <c r="N780" s="33"/>
      <c r="O780" s="33"/>
      <c r="P780" s="33"/>
      <c r="Q780" s="33"/>
      <c r="R780" s="33"/>
      <c r="S780" s="33"/>
      <c r="T780"/>
      <c r="U780" s="39"/>
      <c r="V780" s="39"/>
      <c r="W780" s="40"/>
      <c r="X780"/>
      <c r="Y780"/>
      <c r="Z780"/>
      <c r="AA780"/>
      <c r="AB780"/>
      <c r="AC780"/>
      <c r="AD780"/>
    </row>
    <row r="781" spans="1:30" s="10" customFormat="1" x14ac:dyDescent="0.2">
      <c r="A781" s="30"/>
      <c r="B781" s="4"/>
      <c r="C781" s="4"/>
      <c r="D781" s="32"/>
      <c r="E781" s="32"/>
      <c r="F781" s="35"/>
      <c r="G781" s="31"/>
      <c r="I781" s="32"/>
      <c r="L781" s="33"/>
      <c r="M781" s="33"/>
      <c r="N781" s="33"/>
      <c r="O781" s="33"/>
      <c r="P781" s="33"/>
      <c r="Q781" s="33"/>
      <c r="R781" s="33"/>
      <c r="S781" s="33"/>
      <c r="T781"/>
      <c r="U781" s="39"/>
      <c r="V781" s="39"/>
      <c r="W781" s="40"/>
      <c r="X781"/>
      <c r="Y781"/>
      <c r="Z781"/>
      <c r="AA781"/>
      <c r="AB781"/>
      <c r="AC781"/>
      <c r="AD781"/>
    </row>
    <row r="782" spans="1:30" s="10" customFormat="1" x14ac:dyDescent="0.2">
      <c r="A782" s="30"/>
      <c r="B782" s="4"/>
      <c r="C782" s="4"/>
      <c r="D782" s="32"/>
      <c r="E782" s="32"/>
      <c r="F782" s="35"/>
      <c r="G782" s="31"/>
      <c r="I782" s="32"/>
      <c r="L782" s="33"/>
      <c r="M782" s="33"/>
      <c r="N782" s="33"/>
      <c r="O782" s="33"/>
      <c r="P782" s="33"/>
      <c r="Q782" s="33"/>
      <c r="R782" s="33"/>
      <c r="S782" s="33"/>
      <c r="T782"/>
      <c r="U782" s="39"/>
      <c r="V782" s="39"/>
      <c r="W782" s="40"/>
      <c r="X782"/>
      <c r="Y782"/>
      <c r="Z782"/>
      <c r="AA782"/>
      <c r="AB782"/>
      <c r="AC782"/>
      <c r="AD782"/>
    </row>
    <row r="783" spans="1:30" s="10" customFormat="1" x14ac:dyDescent="0.2">
      <c r="A783" s="30"/>
      <c r="B783" s="4"/>
      <c r="C783" s="4"/>
      <c r="D783" s="32"/>
      <c r="E783" s="32"/>
      <c r="F783" s="35"/>
      <c r="G783" s="31"/>
      <c r="I783" s="32"/>
      <c r="L783" s="33"/>
      <c r="M783" s="33"/>
      <c r="N783" s="33"/>
      <c r="O783" s="33"/>
      <c r="P783" s="33"/>
      <c r="Q783" s="33"/>
      <c r="R783" s="33"/>
      <c r="S783" s="33"/>
      <c r="T783"/>
      <c r="U783" s="39"/>
      <c r="V783" s="39"/>
      <c r="W783" s="40"/>
      <c r="X783"/>
      <c r="Y783"/>
      <c r="Z783"/>
      <c r="AA783"/>
      <c r="AB783"/>
      <c r="AC783"/>
      <c r="AD783"/>
    </row>
    <row r="784" spans="1:30" s="10" customFormat="1" x14ac:dyDescent="0.2">
      <c r="A784" s="30"/>
      <c r="B784" s="4"/>
      <c r="C784" s="4"/>
      <c r="D784" s="32"/>
      <c r="E784" s="32"/>
      <c r="F784" s="35"/>
      <c r="G784" s="31"/>
      <c r="I784" s="32"/>
      <c r="L784" s="33"/>
      <c r="M784" s="33"/>
      <c r="N784" s="33"/>
      <c r="O784" s="33"/>
      <c r="P784" s="33"/>
      <c r="Q784" s="33"/>
      <c r="R784" s="33"/>
      <c r="S784" s="33"/>
      <c r="T784"/>
      <c r="U784" s="39"/>
      <c r="V784" s="39"/>
      <c r="W784" s="40"/>
      <c r="X784"/>
      <c r="Y784"/>
      <c r="Z784"/>
      <c r="AA784"/>
      <c r="AB784"/>
      <c r="AC784"/>
      <c r="AD784"/>
    </row>
    <row r="785" spans="1:30" s="10" customFormat="1" x14ac:dyDescent="0.2">
      <c r="A785" s="30"/>
      <c r="B785" s="4"/>
      <c r="C785" s="4"/>
      <c r="D785" s="32"/>
      <c r="E785" s="32"/>
      <c r="F785" s="35"/>
      <c r="G785" s="31"/>
      <c r="I785" s="32"/>
      <c r="L785" s="33"/>
      <c r="M785" s="33"/>
      <c r="N785" s="33"/>
      <c r="O785" s="33"/>
      <c r="P785" s="33"/>
      <c r="Q785" s="33"/>
      <c r="R785" s="33"/>
      <c r="S785" s="33"/>
      <c r="T785"/>
      <c r="U785" s="39"/>
      <c r="V785" s="39"/>
      <c r="W785" s="40"/>
      <c r="X785"/>
      <c r="Y785"/>
      <c r="Z785"/>
      <c r="AA785"/>
      <c r="AB785"/>
      <c r="AC785"/>
      <c r="AD785"/>
    </row>
    <row r="786" spans="1:30" s="10" customFormat="1" x14ac:dyDescent="0.2">
      <c r="A786" s="30"/>
      <c r="B786" s="4"/>
      <c r="C786" s="4"/>
      <c r="D786" s="32"/>
      <c r="E786" s="32"/>
      <c r="F786" s="35"/>
      <c r="G786" s="31"/>
      <c r="I786" s="32"/>
      <c r="L786" s="33"/>
      <c r="M786" s="33"/>
      <c r="N786" s="33"/>
      <c r="O786" s="33"/>
      <c r="P786" s="33"/>
      <c r="Q786" s="33"/>
      <c r="R786" s="33"/>
      <c r="S786" s="33"/>
      <c r="T786"/>
      <c r="U786" s="39"/>
      <c r="V786" s="39"/>
      <c r="W786" s="40"/>
      <c r="X786"/>
      <c r="Y786"/>
      <c r="Z786"/>
      <c r="AA786"/>
      <c r="AB786"/>
      <c r="AC786"/>
      <c r="AD786"/>
    </row>
    <row r="787" spans="1:30" s="10" customFormat="1" x14ac:dyDescent="0.2">
      <c r="A787" s="30"/>
      <c r="B787" s="4"/>
      <c r="C787" s="4"/>
      <c r="D787" s="32"/>
      <c r="E787" s="32"/>
      <c r="F787" s="35"/>
      <c r="G787" s="31"/>
      <c r="I787" s="32"/>
      <c r="L787" s="33"/>
      <c r="M787" s="33"/>
      <c r="N787" s="33"/>
      <c r="O787" s="33"/>
      <c r="P787" s="33"/>
      <c r="Q787" s="33"/>
      <c r="R787" s="33"/>
      <c r="S787" s="33"/>
      <c r="T787"/>
      <c r="U787" s="39"/>
      <c r="V787" s="39"/>
      <c r="W787" s="40"/>
      <c r="X787"/>
      <c r="Y787"/>
      <c r="Z787"/>
      <c r="AA787"/>
      <c r="AB787"/>
      <c r="AC787"/>
      <c r="AD787"/>
    </row>
    <row r="788" spans="1:30" s="10" customFormat="1" x14ac:dyDescent="0.2">
      <c r="A788" s="30"/>
      <c r="B788" s="4"/>
      <c r="C788" s="4"/>
      <c r="D788" s="32"/>
      <c r="E788" s="32"/>
      <c r="F788" s="35"/>
      <c r="G788" s="31"/>
      <c r="I788" s="32"/>
      <c r="L788" s="33"/>
      <c r="M788" s="33"/>
      <c r="N788" s="33"/>
      <c r="O788" s="33"/>
      <c r="P788" s="33"/>
      <c r="Q788" s="33"/>
      <c r="R788" s="33"/>
      <c r="S788" s="33"/>
      <c r="T788"/>
      <c r="U788" s="39"/>
      <c r="V788" s="39"/>
      <c r="W788" s="40"/>
      <c r="X788"/>
      <c r="Y788"/>
      <c r="Z788"/>
      <c r="AA788"/>
      <c r="AB788"/>
      <c r="AC788"/>
      <c r="AD788"/>
    </row>
    <row r="789" spans="1:30" s="10" customFormat="1" x14ac:dyDescent="0.2">
      <c r="A789" s="30"/>
      <c r="B789" s="4"/>
      <c r="C789" s="4"/>
      <c r="D789" s="32"/>
      <c r="E789" s="32"/>
      <c r="F789" s="35"/>
      <c r="G789" s="31"/>
      <c r="I789" s="32"/>
      <c r="L789" s="33"/>
      <c r="M789" s="33"/>
      <c r="N789" s="33"/>
      <c r="O789" s="33"/>
      <c r="P789" s="33"/>
      <c r="Q789" s="33"/>
      <c r="R789" s="33"/>
      <c r="S789" s="33"/>
      <c r="T789"/>
      <c r="U789" s="39"/>
      <c r="V789" s="39"/>
      <c r="W789" s="40"/>
      <c r="X789"/>
      <c r="Y789"/>
      <c r="Z789"/>
      <c r="AA789"/>
      <c r="AB789"/>
      <c r="AC789"/>
      <c r="AD789"/>
    </row>
    <row r="790" spans="1:30" s="10" customFormat="1" x14ac:dyDescent="0.2">
      <c r="A790" s="30"/>
      <c r="B790" s="4"/>
      <c r="C790" s="4"/>
      <c r="D790" s="32"/>
      <c r="E790" s="32"/>
      <c r="F790" s="35"/>
      <c r="G790" s="31"/>
      <c r="I790" s="32"/>
      <c r="L790" s="33"/>
      <c r="M790" s="33"/>
      <c r="N790" s="33"/>
      <c r="O790" s="33"/>
      <c r="P790" s="33"/>
      <c r="Q790" s="33"/>
      <c r="R790" s="33"/>
      <c r="S790" s="33"/>
      <c r="T790"/>
      <c r="U790" s="39"/>
      <c r="V790" s="39"/>
      <c r="W790" s="40"/>
      <c r="X790"/>
      <c r="Y790"/>
      <c r="Z790"/>
      <c r="AA790"/>
      <c r="AB790"/>
      <c r="AC790"/>
      <c r="AD790"/>
    </row>
    <row r="791" spans="1:30" s="10" customFormat="1" x14ac:dyDescent="0.2">
      <c r="A791" s="30"/>
      <c r="B791" s="4"/>
      <c r="C791" s="4"/>
      <c r="D791" s="32"/>
      <c r="E791" s="32"/>
      <c r="F791" s="35"/>
      <c r="G791" s="31"/>
      <c r="I791" s="32"/>
      <c r="L791" s="33"/>
      <c r="M791" s="33"/>
      <c r="N791" s="33"/>
      <c r="O791" s="33"/>
      <c r="P791" s="33"/>
      <c r="Q791" s="33"/>
      <c r="R791" s="33"/>
      <c r="S791" s="33"/>
      <c r="T791"/>
      <c r="U791" s="39"/>
      <c r="V791" s="39"/>
      <c r="W791" s="40"/>
      <c r="X791"/>
      <c r="Y791"/>
      <c r="Z791"/>
      <c r="AA791"/>
      <c r="AB791"/>
      <c r="AC791"/>
      <c r="AD791"/>
    </row>
    <row r="792" spans="1:30" s="10" customFormat="1" x14ac:dyDescent="0.2">
      <c r="A792" s="30"/>
      <c r="B792" s="4"/>
      <c r="C792" s="4"/>
      <c r="D792" s="32"/>
      <c r="E792" s="32"/>
      <c r="F792" s="35"/>
      <c r="G792" s="31"/>
      <c r="I792" s="32"/>
      <c r="L792" s="33"/>
      <c r="M792" s="33"/>
      <c r="N792" s="33"/>
      <c r="O792" s="33"/>
      <c r="P792" s="33"/>
      <c r="Q792" s="33"/>
      <c r="R792" s="33"/>
      <c r="S792" s="33"/>
      <c r="T792"/>
      <c r="U792" s="39"/>
      <c r="V792" s="39"/>
      <c r="W792" s="40"/>
      <c r="X792"/>
      <c r="Y792"/>
      <c r="Z792"/>
      <c r="AA792"/>
      <c r="AB792"/>
      <c r="AC792"/>
      <c r="AD792"/>
    </row>
    <row r="793" spans="1:30" s="10" customFormat="1" x14ac:dyDescent="0.2">
      <c r="A793" s="30"/>
      <c r="B793" s="4"/>
      <c r="C793" s="4"/>
      <c r="D793" s="32"/>
      <c r="E793" s="32"/>
      <c r="F793" s="35"/>
      <c r="G793" s="31"/>
      <c r="I793" s="32"/>
      <c r="L793" s="33"/>
      <c r="M793" s="33"/>
      <c r="N793" s="33"/>
      <c r="O793" s="33"/>
      <c r="P793" s="33"/>
      <c r="Q793" s="33"/>
      <c r="R793" s="33"/>
      <c r="S793" s="33"/>
      <c r="T793"/>
      <c r="U793" s="39"/>
      <c r="V793" s="39"/>
      <c r="W793" s="40"/>
      <c r="X793"/>
      <c r="Y793"/>
      <c r="Z793"/>
      <c r="AA793"/>
      <c r="AB793"/>
      <c r="AC793"/>
      <c r="AD793"/>
    </row>
    <row r="794" spans="1:30" s="10" customFormat="1" x14ac:dyDescent="0.2">
      <c r="A794" s="30"/>
      <c r="B794" s="4"/>
      <c r="C794" s="4"/>
      <c r="D794" s="32"/>
      <c r="E794" s="32"/>
      <c r="F794" s="35"/>
      <c r="G794" s="31"/>
      <c r="I794" s="32"/>
      <c r="L794" s="33"/>
      <c r="M794" s="33"/>
      <c r="N794" s="33"/>
      <c r="O794" s="33"/>
      <c r="P794" s="33"/>
      <c r="Q794" s="33"/>
      <c r="R794" s="33"/>
      <c r="S794" s="33"/>
      <c r="T794"/>
      <c r="U794" s="39"/>
      <c r="V794" s="39"/>
      <c r="W794" s="40"/>
      <c r="X794"/>
      <c r="Y794"/>
      <c r="Z794"/>
      <c r="AA794"/>
      <c r="AB794"/>
      <c r="AC794"/>
      <c r="AD794"/>
    </row>
    <row r="795" spans="1:30" s="10" customFormat="1" x14ac:dyDescent="0.2">
      <c r="A795" s="30"/>
      <c r="B795" s="4"/>
      <c r="C795" s="4"/>
      <c r="D795" s="32"/>
      <c r="E795" s="32"/>
      <c r="F795" s="35"/>
      <c r="G795" s="31"/>
      <c r="I795" s="32"/>
      <c r="L795" s="33"/>
      <c r="M795" s="33"/>
      <c r="N795" s="33"/>
      <c r="O795" s="33"/>
      <c r="P795" s="33"/>
      <c r="Q795" s="33"/>
      <c r="R795" s="33"/>
      <c r="S795" s="33"/>
      <c r="T795"/>
      <c r="U795" s="39"/>
      <c r="V795" s="39"/>
      <c r="W795" s="40"/>
      <c r="X795"/>
      <c r="Y795"/>
      <c r="Z795"/>
      <c r="AA795"/>
      <c r="AB795"/>
      <c r="AC795"/>
      <c r="AD795"/>
    </row>
    <row r="796" spans="1:30" s="10" customFormat="1" x14ac:dyDescent="0.2">
      <c r="A796" s="30"/>
      <c r="B796" s="4"/>
      <c r="C796" s="4"/>
      <c r="D796" s="32"/>
      <c r="E796" s="32"/>
      <c r="F796" s="35"/>
      <c r="G796" s="31"/>
      <c r="I796" s="32"/>
      <c r="L796" s="33"/>
      <c r="M796" s="33"/>
      <c r="N796" s="33"/>
      <c r="O796" s="33"/>
      <c r="P796" s="33"/>
      <c r="Q796" s="33"/>
      <c r="R796" s="33"/>
      <c r="S796" s="33"/>
      <c r="T796"/>
      <c r="U796" s="39"/>
      <c r="V796" s="39"/>
      <c r="W796" s="40"/>
      <c r="X796"/>
      <c r="Y796"/>
      <c r="Z796"/>
      <c r="AA796"/>
      <c r="AB796"/>
      <c r="AC796"/>
      <c r="AD796"/>
    </row>
    <row r="797" spans="1:30" s="10" customFormat="1" x14ac:dyDescent="0.2">
      <c r="A797" s="30"/>
      <c r="B797" s="4"/>
      <c r="C797" s="4"/>
      <c r="D797" s="32"/>
      <c r="E797" s="32"/>
      <c r="F797" s="35"/>
      <c r="G797" s="31"/>
      <c r="I797" s="32"/>
      <c r="L797" s="33"/>
      <c r="M797" s="33"/>
      <c r="N797" s="33"/>
      <c r="O797" s="33"/>
      <c r="P797" s="33"/>
      <c r="Q797" s="33"/>
      <c r="R797" s="33"/>
      <c r="S797" s="33"/>
      <c r="T797"/>
      <c r="U797" s="39"/>
      <c r="V797" s="39"/>
      <c r="W797" s="40"/>
      <c r="X797"/>
      <c r="Y797"/>
      <c r="Z797"/>
      <c r="AA797"/>
      <c r="AB797"/>
      <c r="AC797"/>
      <c r="AD797"/>
    </row>
    <row r="798" spans="1:30" s="10" customFormat="1" x14ac:dyDescent="0.2">
      <c r="A798" s="30"/>
      <c r="B798" s="4"/>
      <c r="C798" s="4"/>
      <c r="D798" s="32"/>
      <c r="E798" s="32"/>
      <c r="F798" s="35"/>
      <c r="G798" s="31"/>
      <c r="I798" s="32"/>
      <c r="L798" s="33"/>
      <c r="M798" s="33"/>
      <c r="N798" s="33"/>
      <c r="O798" s="33"/>
      <c r="P798" s="33"/>
      <c r="Q798" s="33"/>
      <c r="R798" s="33"/>
      <c r="S798" s="33"/>
      <c r="T798"/>
      <c r="U798" s="39"/>
      <c r="V798" s="39"/>
      <c r="W798" s="40"/>
      <c r="X798"/>
      <c r="Y798"/>
      <c r="Z798"/>
      <c r="AA798"/>
      <c r="AB798"/>
      <c r="AC798"/>
      <c r="AD798"/>
    </row>
    <row r="799" spans="1:30" s="10" customFormat="1" x14ac:dyDescent="0.2">
      <c r="A799" s="30"/>
      <c r="B799" s="4"/>
      <c r="C799" s="4"/>
      <c r="D799" s="32"/>
      <c r="E799" s="32"/>
      <c r="F799" s="35"/>
      <c r="G799" s="31"/>
      <c r="I799" s="32"/>
      <c r="L799" s="33"/>
      <c r="M799" s="33"/>
      <c r="N799" s="33"/>
      <c r="O799" s="33"/>
      <c r="P799" s="33"/>
      <c r="Q799" s="33"/>
      <c r="R799" s="33"/>
      <c r="S799" s="33"/>
      <c r="T799"/>
      <c r="U799" s="39"/>
      <c r="V799" s="39"/>
      <c r="W799" s="40"/>
      <c r="X799"/>
      <c r="Y799"/>
      <c r="Z799"/>
      <c r="AA799"/>
      <c r="AB799"/>
      <c r="AC799"/>
      <c r="AD799"/>
    </row>
    <row r="800" spans="1:30" s="10" customFormat="1" x14ac:dyDescent="0.2">
      <c r="A800" s="30"/>
      <c r="B800" s="4"/>
      <c r="C800" s="4"/>
      <c r="D800" s="32"/>
      <c r="E800" s="32"/>
      <c r="F800" s="35"/>
      <c r="G800" s="31"/>
      <c r="I800" s="32"/>
      <c r="L800" s="33"/>
      <c r="M800" s="33"/>
      <c r="N800" s="33"/>
      <c r="O800" s="33"/>
      <c r="P800" s="33"/>
      <c r="Q800" s="33"/>
      <c r="R800" s="33"/>
      <c r="S800" s="33"/>
      <c r="T800"/>
      <c r="U800" s="39"/>
      <c r="V800" s="39"/>
      <c r="W800" s="40"/>
      <c r="X800"/>
      <c r="Y800"/>
      <c r="Z800"/>
      <c r="AA800"/>
      <c r="AB800"/>
      <c r="AC800"/>
      <c r="AD800"/>
    </row>
    <row r="801" spans="1:30" s="10" customFormat="1" x14ac:dyDescent="0.2">
      <c r="A801" s="30"/>
      <c r="B801" s="4"/>
      <c r="C801" s="4"/>
      <c r="D801" s="32"/>
      <c r="E801" s="32"/>
      <c r="F801" s="35"/>
      <c r="G801" s="31"/>
      <c r="I801" s="32"/>
      <c r="L801" s="33"/>
      <c r="M801" s="33"/>
      <c r="N801" s="33"/>
      <c r="O801" s="33"/>
      <c r="P801" s="33"/>
      <c r="Q801" s="33"/>
      <c r="R801" s="33"/>
      <c r="S801" s="33"/>
      <c r="T801"/>
      <c r="U801" s="39"/>
      <c r="V801" s="39"/>
      <c r="W801" s="40"/>
      <c r="X801"/>
      <c r="Y801"/>
      <c r="Z801"/>
      <c r="AA801"/>
      <c r="AB801"/>
      <c r="AC801"/>
      <c r="AD801"/>
    </row>
    <row r="802" spans="1:30" s="10" customFormat="1" x14ac:dyDescent="0.2">
      <c r="A802" s="30"/>
      <c r="B802" s="4"/>
      <c r="C802" s="4"/>
      <c r="D802" s="32"/>
      <c r="E802" s="32"/>
      <c r="F802" s="35"/>
      <c r="G802" s="31"/>
      <c r="I802" s="32"/>
      <c r="L802" s="33"/>
      <c r="M802" s="33"/>
      <c r="N802" s="33"/>
      <c r="O802" s="33"/>
      <c r="P802" s="33"/>
      <c r="Q802" s="33"/>
      <c r="R802" s="33"/>
      <c r="S802" s="33"/>
      <c r="T802"/>
      <c r="U802" s="39"/>
      <c r="V802" s="39"/>
      <c r="W802" s="40"/>
      <c r="X802"/>
      <c r="Y802"/>
      <c r="Z802"/>
      <c r="AA802"/>
      <c r="AB802"/>
      <c r="AC802"/>
      <c r="AD802"/>
    </row>
    <row r="803" spans="1:30" s="10" customFormat="1" x14ac:dyDescent="0.2">
      <c r="A803" s="30"/>
      <c r="B803" s="4"/>
      <c r="C803" s="4"/>
      <c r="D803" s="32"/>
      <c r="E803" s="32"/>
      <c r="F803" s="35"/>
      <c r="G803" s="31"/>
      <c r="I803" s="32"/>
      <c r="L803" s="33"/>
      <c r="M803" s="33"/>
      <c r="N803" s="33"/>
      <c r="O803" s="33"/>
      <c r="P803" s="33"/>
      <c r="Q803" s="33"/>
      <c r="R803" s="33"/>
      <c r="S803" s="33"/>
      <c r="T803"/>
      <c r="U803" s="39"/>
      <c r="V803" s="39"/>
      <c r="W803" s="40"/>
      <c r="X803"/>
      <c r="Y803"/>
      <c r="Z803"/>
      <c r="AA803"/>
      <c r="AB803"/>
      <c r="AC803"/>
      <c r="AD803"/>
    </row>
    <row r="804" spans="1:30" s="10" customFormat="1" x14ac:dyDescent="0.2">
      <c r="A804" s="30"/>
      <c r="B804" s="4"/>
      <c r="C804" s="4"/>
      <c r="D804" s="32"/>
      <c r="E804" s="32"/>
      <c r="F804" s="35"/>
      <c r="G804" s="31"/>
      <c r="I804" s="32"/>
      <c r="L804" s="33"/>
      <c r="M804" s="33"/>
      <c r="N804" s="33"/>
      <c r="O804" s="33"/>
      <c r="P804" s="33"/>
      <c r="Q804" s="33"/>
      <c r="R804" s="33"/>
      <c r="S804" s="33"/>
      <c r="T804"/>
      <c r="U804" s="39"/>
      <c r="V804" s="39"/>
      <c r="W804" s="40"/>
      <c r="X804"/>
      <c r="Y804"/>
      <c r="Z804"/>
      <c r="AA804"/>
      <c r="AB804"/>
      <c r="AC804"/>
      <c r="AD804"/>
    </row>
    <row r="805" spans="1:30" s="10" customFormat="1" x14ac:dyDescent="0.2">
      <c r="A805" s="30"/>
      <c r="B805" s="4"/>
      <c r="C805" s="4"/>
      <c r="D805" s="32"/>
      <c r="E805" s="32"/>
      <c r="F805" s="35"/>
      <c r="G805" s="31"/>
      <c r="I805" s="32"/>
      <c r="L805" s="33"/>
      <c r="M805" s="33"/>
      <c r="N805" s="33"/>
      <c r="O805" s="33"/>
      <c r="P805" s="33"/>
      <c r="Q805" s="33"/>
      <c r="R805" s="33"/>
      <c r="S805" s="33"/>
      <c r="T805"/>
      <c r="U805" s="39"/>
      <c r="V805" s="39"/>
      <c r="W805" s="40"/>
      <c r="X805"/>
      <c r="Y805"/>
      <c r="Z805"/>
      <c r="AA805"/>
      <c r="AB805"/>
      <c r="AC805"/>
      <c r="AD805"/>
    </row>
    <row r="806" spans="1:30" s="10" customFormat="1" x14ac:dyDescent="0.2">
      <c r="A806" s="30"/>
      <c r="B806" s="4"/>
      <c r="C806" s="4"/>
      <c r="D806" s="32"/>
      <c r="E806" s="32"/>
      <c r="F806" s="35"/>
      <c r="G806" s="31"/>
      <c r="I806" s="32"/>
      <c r="L806" s="33"/>
      <c r="M806" s="33"/>
      <c r="N806" s="33"/>
      <c r="O806" s="33"/>
      <c r="P806" s="33"/>
      <c r="Q806" s="33"/>
      <c r="R806" s="33"/>
      <c r="S806" s="33"/>
      <c r="T806"/>
      <c r="U806" s="39"/>
      <c r="V806" s="39"/>
      <c r="W806" s="40"/>
      <c r="X806"/>
      <c r="Y806"/>
      <c r="Z806"/>
      <c r="AA806"/>
      <c r="AB806"/>
      <c r="AC806"/>
      <c r="AD806"/>
    </row>
    <row r="807" spans="1:30" s="10" customFormat="1" x14ac:dyDescent="0.2">
      <c r="A807" s="30"/>
      <c r="B807" s="4"/>
      <c r="C807" s="4"/>
      <c r="D807" s="32"/>
      <c r="E807" s="32"/>
      <c r="F807" s="35"/>
      <c r="G807" s="31"/>
      <c r="I807" s="32"/>
      <c r="L807" s="33"/>
      <c r="M807" s="33"/>
      <c r="N807" s="33"/>
      <c r="O807" s="33"/>
      <c r="P807" s="33"/>
      <c r="Q807" s="33"/>
      <c r="R807" s="33"/>
      <c r="S807" s="33"/>
      <c r="T807"/>
      <c r="U807" s="39"/>
      <c r="V807" s="39"/>
      <c r="W807" s="40"/>
      <c r="X807"/>
      <c r="Y807"/>
      <c r="Z807"/>
      <c r="AA807"/>
      <c r="AB807"/>
      <c r="AC807"/>
      <c r="AD807"/>
    </row>
    <row r="808" spans="1:30" s="10" customFormat="1" x14ac:dyDescent="0.2">
      <c r="A808" s="30"/>
      <c r="B808" s="4"/>
      <c r="C808" s="4"/>
      <c r="D808" s="32"/>
      <c r="E808" s="32"/>
      <c r="F808" s="35"/>
      <c r="G808" s="31"/>
      <c r="I808" s="32"/>
      <c r="L808" s="33"/>
      <c r="M808" s="33"/>
      <c r="N808" s="33"/>
      <c r="O808" s="33"/>
      <c r="P808" s="33"/>
      <c r="Q808" s="33"/>
      <c r="R808" s="33"/>
      <c r="S808" s="33"/>
      <c r="T808"/>
      <c r="U808" s="39"/>
      <c r="V808" s="39"/>
      <c r="W808" s="40"/>
      <c r="X808"/>
      <c r="Y808"/>
      <c r="Z808"/>
      <c r="AA808"/>
      <c r="AB808"/>
      <c r="AC808"/>
      <c r="AD808"/>
    </row>
    <row r="809" spans="1:30" s="10" customFormat="1" x14ac:dyDescent="0.2">
      <c r="A809" s="30"/>
      <c r="B809" s="4"/>
      <c r="C809" s="4"/>
      <c r="D809" s="32"/>
      <c r="E809" s="32"/>
      <c r="F809" s="35"/>
      <c r="G809" s="31"/>
      <c r="I809" s="32"/>
      <c r="L809" s="33"/>
      <c r="M809" s="33"/>
      <c r="N809" s="33"/>
      <c r="O809" s="33"/>
      <c r="P809" s="33"/>
      <c r="Q809" s="33"/>
      <c r="R809" s="33"/>
      <c r="S809" s="33"/>
      <c r="T809"/>
      <c r="U809" s="39"/>
      <c r="V809" s="39"/>
      <c r="W809" s="40"/>
      <c r="X809"/>
      <c r="Y809"/>
      <c r="Z809"/>
      <c r="AA809"/>
      <c r="AB809"/>
      <c r="AC809"/>
      <c r="AD809"/>
    </row>
    <row r="810" spans="1:30" s="10" customFormat="1" x14ac:dyDescent="0.2">
      <c r="A810" s="30"/>
      <c r="B810" s="4"/>
      <c r="C810" s="4"/>
      <c r="D810" s="32"/>
      <c r="E810" s="32"/>
      <c r="F810" s="35"/>
      <c r="G810" s="31"/>
      <c r="I810" s="32"/>
      <c r="L810" s="33"/>
      <c r="M810" s="33"/>
      <c r="N810" s="33"/>
      <c r="O810" s="33"/>
      <c r="P810" s="33"/>
      <c r="Q810" s="33"/>
      <c r="R810" s="33"/>
      <c r="S810" s="33"/>
      <c r="T810"/>
      <c r="U810" s="39"/>
      <c r="V810" s="39"/>
      <c r="W810" s="40"/>
      <c r="X810"/>
      <c r="Y810"/>
      <c r="Z810"/>
      <c r="AA810"/>
      <c r="AB810"/>
      <c r="AC810"/>
      <c r="AD810"/>
    </row>
    <row r="811" spans="1:30" s="10" customFormat="1" x14ac:dyDescent="0.2">
      <c r="A811" s="30"/>
      <c r="B811" s="4"/>
      <c r="C811" s="4"/>
      <c r="D811" s="32"/>
      <c r="E811" s="32"/>
      <c r="F811" s="35"/>
      <c r="G811" s="31"/>
      <c r="I811" s="32"/>
      <c r="L811" s="33"/>
      <c r="M811" s="33"/>
      <c r="N811" s="33"/>
      <c r="O811" s="33"/>
      <c r="P811" s="33"/>
      <c r="Q811" s="33"/>
      <c r="R811" s="33"/>
      <c r="S811" s="33"/>
      <c r="T811"/>
      <c r="U811" s="39"/>
      <c r="V811" s="39"/>
      <c r="W811" s="40"/>
      <c r="X811"/>
      <c r="Y811"/>
      <c r="Z811"/>
      <c r="AA811"/>
      <c r="AB811"/>
      <c r="AC811"/>
      <c r="AD811"/>
    </row>
    <row r="812" spans="1:30" s="10" customFormat="1" x14ac:dyDescent="0.2">
      <c r="A812" s="30"/>
      <c r="B812" s="4"/>
      <c r="C812" s="4"/>
      <c r="D812" s="32"/>
      <c r="E812" s="32"/>
      <c r="F812" s="35"/>
      <c r="G812" s="31"/>
      <c r="I812" s="32"/>
      <c r="L812" s="33"/>
      <c r="M812" s="33"/>
      <c r="N812" s="33"/>
      <c r="O812" s="33"/>
      <c r="P812" s="33"/>
      <c r="Q812" s="33"/>
      <c r="R812" s="33"/>
      <c r="S812" s="33"/>
      <c r="T812"/>
      <c r="U812" s="39"/>
      <c r="V812" s="39"/>
      <c r="W812" s="40"/>
      <c r="X812"/>
      <c r="Y812"/>
      <c r="Z812"/>
      <c r="AA812"/>
      <c r="AB812"/>
      <c r="AC812"/>
      <c r="AD812"/>
    </row>
    <row r="813" spans="1:30" s="10" customFormat="1" x14ac:dyDescent="0.2">
      <c r="A813" s="30"/>
      <c r="B813" s="4"/>
      <c r="C813" s="4"/>
      <c r="D813" s="32"/>
      <c r="E813" s="32"/>
      <c r="F813" s="35"/>
      <c r="G813" s="31"/>
      <c r="I813" s="32"/>
      <c r="L813" s="33"/>
      <c r="M813" s="33"/>
      <c r="N813" s="33"/>
      <c r="O813" s="33"/>
      <c r="P813" s="33"/>
      <c r="Q813" s="33"/>
      <c r="R813" s="33"/>
      <c r="S813" s="33"/>
      <c r="T813"/>
      <c r="U813" s="39"/>
      <c r="V813" s="39"/>
      <c r="W813" s="40"/>
      <c r="X813"/>
      <c r="Y813"/>
      <c r="Z813"/>
      <c r="AA813"/>
      <c r="AB813"/>
      <c r="AC813"/>
      <c r="AD813"/>
    </row>
    <row r="814" spans="1:30" s="10" customFormat="1" x14ac:dyDescent="0.2">
      <c r="A814" s="30"/>
      <c r="B814" s="4"/>
      <c r="C814" s="4"/>
      <c r="D814" s="32"/>
      <c r="E814" s="32"/>
      <c r="F814" s="35"/>
      <c r="G814" s="31"/>
      <c r="I814" s="32"/>
      <c r="L814" s="33"/>
      <c r="M814" s="33"/>
      <c r="N814" s="33"/>
      <c r="O814" s="33"/>
      <c r="P814" s="33"/>
      <c r="Q814" s="33"/>
      <c r="R814" s="33"/>
      <c r="S814" s="33"/>
      <c r="T814"/>
      <c r="U814" s="39"/>
      <c r="V814" s="39"/>
      <c r="W814" s="40"/>
      <c r="X814"/>
      <c r="Y814"/>
      <c r="Z814"/>
      <c r="AA814"/>
      <c r="AB814"/>
      <c r="AC814"/>
      <c r="AD814"/>
    </row>
    <row r="815" spans="1:30" s="10" customFormat="1" x14ac:dyDescent="0.2">
      <c r="A815" s="30"/>
      <c r="B815" s="4"/>
      <c r="C815" s="4"/>
      <c r="D815" s="32"/>
      <c r="E815" s="32"/>
      <c r="F815" s="35"/>
      <c r="G815" s="31"/>
      <c r="I815" s="32"/>
      <c r="L815" s="33"/>
      <c r="M815" s="33"/>
      <c r="N815" s="33"/>
      <c r="O815" s="33"/>
      <c r="P815" s="33"/>
      <c r="Q815" s="33"/>
      <c r="R815" s="33"/>
      <c r="S815" s="33"/>
      <c r="T815"/>
      <c r="U815" s="39"/>
      <c r="V815" s="39"/>
      <c r="W815" s="40"/>
      <c r="X815"/>
      <c r="Y815"/>
      <c r="Z815"/>
      <c r="AA815"/>
      <c r="AB815"/>
      <c r="AC815"/>
      <c r="AD815"/>
    </row>
    <row r="816" spans="1:30" s="10" customFormat="1" x14ac:dyDescent="0.2">
      <c r="A816" s="30"/>
      <c r="B816" s="4"/>
      <c r="C816" s="4"/>
      <c r="D816" s="32"/>
      <c r="E816" s="32"/>
      <c r="F816" s="35"/>
      <c r="G816" s="31"/>
      <c r="I816" s="32"/>
      <c r="L816" s="33"/>
      <c r="M816" s="33"/>
      <c r="N816" s="33"/>
      <c r="O816" s="33"/>
      <c r="P816" s="33"/>
      <c r="Q816" s="33"/>
      <c r="R816" s="33"/>
      <c r="S816" s="33"/>
      <c r="T816"/>
      <c r="U816" s="39"/>
      <c r="V816" s="39"/>
      <c r="W816" s="40"/>
      <c r="X816"/>
      <c r="Y816"/>
      <c r="Z816"/>
      <c r="AA816"/>
      <c r="AB816"/>
      <c r="AC816"/>
      <c r="AD816"/>
    </row>
    <row r="817" spans="1:30" s="10" customFormat="1" x14ac:dyDescent="0.2">
      <c r="A817" s="30"/>
      <c r="B817" s="4"/>
      <c r="C817" s="4"/>
      <c r="D817" s="32"/>
      <c r="E817" s="32"/>
      <c r="F817" s="35"/>
      <c r="G817" s="31"/>
      <c r="I817" s="32"/>
      <c r="L817" s="33"/>
      <c r="M817" s="33"/>
      <c r="N817" s="33"/>
      <c r="O817" s="33"/>
      <c r="P817" s="33"/>
      <c r="Q817" s="33"/>
      <c r="R817" s="33"/>
      <c r="S817" s="33"/>
      <c r="T817"/>
      <c r="U817" s="39"/>
      <c r="V817" s="39"/>
      <c r="W817" s="40"/>
      <c r="X817"/>
      <c r="Y817"/>
      <c r="Z817"/>
      <c r="AA817"/>
      <c r="AB817"/>
      <c r="AC817"/>
      <c r="AD817"/>
    </row>
    <row r="818" spans="1:30" s="10" customFormat="1" x14ac:dyDescent="0.2">
      <c r="A818" s="30"/>
      <c r="B818" s="4"/>
      <c r="C818" s="4"/>
      <c r="D818" s="32"/>
      <c r="E818" s="32"/>
      <c r="F818" s="35"/>
      <c r="G818" s="31"/>
      <c r="I818" s="32"/>
      <c r="L818" s="33"/>
      <c r="M818" s="33"/>
      <c r="N818" s="33"/>
      <c r="O818" s="33"/>
      <c r="P818" s="33"/>
      <c r="Q818" s="33"/>
      <c r="R818" s="33"/>
      <c r="S818" s="33"/>
      <c r="T818"/>
      <c r="U818" s="39"/>
      <c r="V818" s="39"/>
      <c r="W818" s="40"/>
      <c r="X818"/>
      <c r="Y818"/>
      <c r="Z818"/>
      <c r="AA818"/>
      <c r="AB818"/>
      <c r="AC818"/>
      <c r="AD818"/>
    </row>
    <row r="819" spans="1:30" s="10" customFormat="1" x14ac:dyDescent="0.2">
      <c r="A819" s="30"/>
      <c r="B819" s="4"/>
      <c r="C819" s="4"/>
      <c r="D819" s="32"/>
      <c r="E819" s="32"/>
      <c r="F819" s="35"/>
      <c r="G819" s="31"/>
      <c r="I819" s="32"/>
      <c r="L819" s="33"/>
      <c r="M819" s="33"/>
      <c r="N819" s="33"/>
      <c r="O819" s="33"/>
      <c r="P819" s="33"/>
      <c r="Q819" s="33"/>
      <c r="R819" s="33"/>
      <c r="S819" s="33"/>
      <c r="T819"/>
      <c r="U819" s="39"/>
      <c r="V819" s="39"/>
      <c r="W819" s="40"/>
      <c r="X819"/>
      <c r="Y819"/>
      <c r="Z819"/>
      <c r="AA819"/>
      <c r="AB819"/>
      <c r="AC819"/>
      <c r="AD819"/>
    </row>
    <row r="820" spans="1:30" s="10" customFormat="1" x14ac:dyDescent="0.2">
      <c r="A820" s="30"/>
      <c r="B820" s="4"/>
      <c r="C820" s="4"/>
      <c r="D820" s="32"/>
      <c r="E820" s="32"/>
      <c r="F820" s="35"/>
      <c r="G820" s="31"/>
      <c r="I820" s="32"/>
      <c r="L820" s="33"/>
      <c r="M820" s="33"/>
      <c r="N820" s="33"/>
      <c r="O820" s="33"/>
      <c r="P820" s="33"/>
      <c r="Q820" s="33"/>
      <c r="R820" s="33"/>
      <c r="S820" s="33"/>
      <c r="T820"/>
      <c r="U820" s="39"/>
      <c r="V820" s="39"/>
      <c r="W820" s="40"/>
      <c r="X820"/>
      <c r="Y820"/>
      <c r="Z820"/>
      <c r="AA820"/>
      <c r="AB820"/>
      <c r="AC820"/>
      <c r="AD820"/>
    </row>
    <row r="821" spans="1:30" s="10" customFormat="1" x14ac:dyDescent="0.2">
      <c r="A821" s="30"/>
      <c r="B821" s="4"/>
      <c r="C821" s="4"/>
      <c r="D821" s="32"/>
      <c r="E821" s="32"/>
      <c r="F821" s="35"/>
      <c r="G821" s="31"/>
      <c r="I821" s="32"/>
      <c r="L821" s="33"/>
      <c r="M821" s="33"/>
      <c r="N821" s="33"/>
      <c r="O821" s="33"/>
      <c r="P821" s="33"/>
      <c r="Q821" s="33"/>
      <c r="R821" s="33"/>
      <c r="S821" s="33"/>
      <c r="T821"/>
      <c r="U821" s="39"/>
      <c r="V821" s="39"/>
      <c r="W821" s="40"/>
      <c r="X821"/>
      <c r="Y821"/>
      <c r="Z821"/>
      <c r="AA821"/>
      <c r="AB821"/>
      <c r="AC821"/>
      <c r="AD821"/>
    </row>
    <row r="822" spans="1:30" s="10" customFormat="1" x14ac:dyDescent="0.2">
      <c r="A822" s="30"/>
      <c r="B822" s="4"/>
      <c r="C822" s="4"/>
      <c r="D822" s="32"/>
      <c r="E822" s="32"/>
      <c r="F822" s="35"/>
      <c r="G822" s="31"/>
      <c r="I822" s="32"/>
      <c r="L822" s="33"/>
      <c r="M822" s="33"/>
      <c r="N822" s="33"/>
      <c r="O822" s="33"/>
      <c r="P822" s="33"/>
      <c r="Q822" s="33"/>
      <c r="R822" s="33"/>
      <c r="S822" s="33"/>
      <c r="T822"/>
      <c r="U822" s="39"/>
      <c r="V822" s="39"/>
      <c r="W822" s="40"/>
      <c r="X822"/>
      <c r="Y822"/>
      <c r="Z822"/>
      <c r="AA822"/>
      <c r="AB822"/>
      <c r="AC822"/>
      <c r="AD822"/>
    </row>
    <row r="823" spans="1:30" s="10" customFormat="1" x14ac:dyDescent="0.2">
      <c r="A823" s="30"/>
      <c r="B823" s="4"/>
      <c r="C823" s="4"/>
      <c r="D823" s="32"/>
      <c r="E823" s="32"/>
      <c r="F823" s="35"/>
      <c r="G823" s="31"/>
      <c r="I823" s="32"/>
      <c r="L823" s="33"/>
      <c r="M823" s="33"/>
      <c r="N823" s="33"/>
      <c r="O823" s="33"/>
      <c r="P823" s="33"/>
      <c r="Q823" s="33"/>
      <c r="R823" s="33"/>
      <c r="S823" s="33"/>
      <c r="T823"/>
      <c r="U823" s="39"/>
      <c r="V823" s="39"/>
      <c r="W823" s="40"/>
      <c r="X823"/>
      <c r="Y823"/>
      <c r="Z823"/>
      <c r="AA823"/>
      <c r="AB823"/>
      <c r="AC823"/>
      <c r="AD823"/>
    </row>
    <row r="824" spans="1:30" s="10" customFormat="1" x14ac:dyDescent="0.2">
      <c r="A824" s="30"/>
      <c r="B824" s="4"/>
      <c r="C824" s="4"/>
      <c r="D824" s="32"/>
      <c r="E824" s="32"/>
      <c r="F824" s="35"/>
      <c r="G824" s="31"/>
      <c r="I824" s="32"/>
      <c r="L824" s="33"/>
      <c r="M824" s="33"/>
      <c r="N824" s="33"/>
      <c r="O824" s="33"/>
      <c r="P824" s="33"/>
      <c r="Q824" s="33"/>
      <c r="R824" s="33"/>
      <c r="S824" s="33"/>
      <c r="T824"/>
      <c r="U824" s="39"/>
      <c r="V824" s="39"/>
      <c r="W824" s="40"/>
      <c r="X824"/>
      <c r="Y824"/>
      <c r="Z824"/>
      <c r="AA824"/>
      <c r="AB824"/>
      <c r="AC824"/>
      <c r="AD824"/>
    </row>
    <row r="825" spans="1:30" s="10" customFormat="1" x14ac:dyDescent="0.2">
      <c r="A825" s="30"/>
      <c r="B825" s="4"/>
      <c r="C825" s="4"/>
      <c r="D825" s="32"/>
      <c r="E825" s="32"/>
      <c r="F825" s="35"/>
      <c r="G825" s="31"/>
      <c r="I825" s="32"/>
      <c r="L825" s="33"/>
      <c r="M825" s="33"/>
      <c r="N825" s="33"/>
      <c r="O825" s="33"/>
      <c r="P825" s="33"/>
      <c r="Q825" s="33"/>
      <c r="R825" s="33"/>
      <c r="S825" s="33"/>
      <c r="T825"/>
      <c r="U825" s="39"/>
      <c r="V825" s="39"/>
      <c r="W825" s="40"/>
      <c r="X825"/>
      <c r="Y825"/>
      <c r="Z825"/>
      <c r="AA825"/>
      <c r="AB825"/>
      <c r="AC825"/>
      <c r="AD825"/>
    </row>
    <row r="826" spans="1:30" s="10" customFormat="1" x14ac:dyDescent="0.2">
      <c r="A826" s="30"/>
      <c r="B826" s="4"/>
      <c r="C826" s="4"/>
      <c r="D826" s="32"/>
      <c r="E826" s="32"/>
      <c r="F826" s="35"/>
      <c r="G826" s="31"/>
      <c r="I826" s="32"/>
      <c r="L826" s="33"/>
      <c r="M826" s="33"/>
      <c r="N826" s="33"/>
      <c r="O826" s="33"/>
      <c r="P826" s="33"/>
      <c r="Q826" s="33"/>
      <c r="R826" s="33"/>
      <c r="S826" s="33"/>
      <c r="T826"/>
      <c r="U826" s="39"/>
      <c r="V826" s="39"/>
      <c r="W826" s="40"/>
      <c r="X826"/>
      <c r="Y826"/>
      <c r="Z826"/>
      <c r="AA826"/>
      <c r="AB826"/>
      <c r="AC826"/>
      <c r="AD826"/>
    </row>
    <row r="827" spans="1:30" s="10" customFormat="1" x14ac:dyDescent="0.2">
      <c r="A827" s="30"/>
      <c r="B827" s="4"/>
      <c r="C827" s="4"/>
      <c r="D827" s="32"/>
      <c r="E827" s="32"/>
      <c r="F827" s="35"/>
      <c r="G827" s="31"/>
      <c r="I827" s="32"/>
      <c r="L827" s="33"/>
      <c r="M827" s="33"/>
      <c r="N827" s="33"/>
      <c r="O827" s="33"/>
      <c r="P827" s="33"/>
      <c r="Q827" s="33"/>
      <c r="R827" s="33"/>
      <c r="S827" s="33"/>
      <c r="T827"/>
      <c r="U827" s="39"/>
      <c r="V827" s="39"/>
      <c r="W827" s="40"/>
      <c r="X827"/>
      <c r="Y827"/>
      <c r="Z827"/>
      <c r="AA827"/>
      <c r="AB827"/>
      <c r="AC827"/>
      <c r="AD827"/>
    </row>
    <row r="828" spans="1:30" s="10" customFormat="1" x14ac:dyDescent="0.2">
      <c r="A828" s="30"/>
      <c r="B828" s="4"/>
      <c r="C828" s="4"/>
      <c r="D828" s="32"/>
      <c r="E828" s="32"/>
      <c r="F828" s="35"/>
      <c r="G828" s="31"/>
      <c r="I828" s="32"/>
      <c r="L828" s="33"/>
      <c r="M828" s="33"/>
      <c r="N828" s="33"/>
      <c r="O828" s="33"/>
      <c r="P828" s="33"/>
      <c r="Q828" s="33"/>
      <c r="R828" s="33"/>
      <c r="S828" s="33"/>
      <c r="T828"/>
      <c r="U828" s="39"/>
      <c r="V828" s="39"/>
      <c r="W828" s="40"/>
      <c r="X828"/>
      <c r="Y828"/>
      <c r="Z828"/>
      <c r="AA828"/>
      <c r="AB828"/>
      <c r="AC828"/>
      <c r="AD828"/>
    </row>
    <row r="829" spans="1:30" s="10" customFormat="1" x14ac:dyDescent="0.2">
      <c r="A829" s="30"/>
      <c r="B829" s="4"/>
      <c r="C829" s="4"/>
      <c r="D829" s="32"/>
      <c r="E829" s="32"/>
      <c r="F829" s="35"/>
      <c r="G829" s="31"/>
      <c r="I829" s="32"/>
      <c r="L829" s="33"/>
      <c r="M829" s="33"/>
      <c r="N829" s="33"/>
      <c r="O829" s="33"/>
      <c r="P829" s="33"/>
      <c r="Q829" s="33"/>
      <c r="R829" s="33"/>
      <c r="S829" s="33"/>
      <c r="T829"/>
      <c r="U829" s="39"/>
      <c r="V829" s="39"/>
      <c r="W829" s="40"/>
      <c r="X829"/>
      <c r="Y829"/>
      <c r="Z829"/>
      <c r="AA829"/>
      <c r="AB829"/>
      <c r="AC829"/>
      <c r="AD829"/>
    </row>
    <row r="830" spans="1:30" s="10" customFormat="1" x14ac:dyDescent="0.2">
      <c r="A830" s="30"/>
      <c r="B830" s="4"/>
      <c r="C830" s="4"/>
      <c r="D830" s="32"/>
      <c r="E830" s="32"/>
      <c r="F830" s="35"/>
      <c r="G830" s="31"/>
      <c r="I830" s="32"/>
      <c r="L830" s="33"/>
      <c r="M830" s="33"/>
      <c r="N830" s="33"/>
      <c r="O830" s="33"/>
      <c r="P830" s="33"/>
      <c r="Q830" s="33"/>
      <c r="R830" s="33"/>
      <c r="S830" s="33"/>
      <c r="T830"/>
      <c r="U830" s="39"/>
      <c r="V830" s="39"/>
      <c r="W830" s="40"/>
      <c r="X830"/>
      <c r="Y830"/>
      <c r="Z830"/>
      <c r="AA830"/>
      <c r="AB830"/>
      <c r="AC830"/>
      <c r="AD830"/>
    </row>
    <row r="831" spans="1:30" s="10" customFormat="1" x14ac:dyDescent="0.2">
      <c r="A831" s="30"/>
      <c r="B831" s="4"/>
      <c r="C831" s="4"/>
      <c r="D831" s="32"/>
      <c r="E831" s="32"/>
      <c r="F831" s="35"/>
      <c r="G831" s="31"/>
      <c r="I831" s="32"/>
      <c r="L831" s="33"/>
      <c r="M831" s="33"/>
      <c r="N831" s="33"/>
      <c r="O831" s="33"/>
      <c r="P831" s="33"/>
      <c r="Q831" s="33"/>
      <c r="R831" s="33"/>
      <c r="S831" s="33"/>
      <c r="T831"/>
      <c r="U831" s="39"/>
      <c r="V831" s="39"/>
      <c r="W831" s="40"/>
      <c r="X831"/>
      <c r="Y831"/>
      <c r="Z831"/>
      <c r="AA831"/>
      <c r="AB831"/>
      <c r="AC831"/>
      <c r="AD831"/>
    </row>
    <row r="832" spans="1:30" s="10" customFormat="1" x14ac:dyDescent="0.2">
      <c r="A832" s="30"/>
      <c r="B832" s="4"/>
      <c r="C832" s="4"/>
      <c r="D832" s="32"/>
      <c r="E832" s="32"/>
      <c r="F832" s="35"/>
      <c r="G832" s="31"/>
      <c r="I832" s="32"/>
      <c r="L832" s="33"/>
      <c r="M832" s="33"/>
      <c r="N832" s="33"/>
      <c r="O832" s="33"/>
      <c r="P832" s="33"/>
      <c r="Q832" s="33"/>
      <c r="R832" s="33"/>
      <c r="S832" s="33"/>
      <c r="T832"/>
      <c r="U832" s="39"/>
      <c r="V832" s="39"/>
      <c r="W832" s="40"/>
      <c r="X832"/>
      <c r="Y832"/>
      <c r="Z832"/>
      <c r="AA832"/>
      <c r="AB832"/>
      <c r="AC832"/>
      <c r="AD832"/>
    </row>
    <row r="833" spans="1:30" s="10" customFormat="1" x14ac:dyDescent="0.2">
      <c r="A833" s="30"/>
      <c r="B833" s="4"/>
      <c r="C833" s="4"/>
      <c r="D833" s="32"/>
      <c r="E833" s="32"/>
      <c r="F833" s="35"/>
      <c r="G833" s="31"/>
      <c r="I833" s="32"/>
      <c r="L833" s="33"/>
      <c r="M833" s="33"/>
      <c r="N833" s="33"/>
      <c r="O833" s="33"/>
      <c r="P833" s="33"/>
      <c r="Q833" s="33"/>
      <c r="R833" s="33"/>
      <c r="S833" s="33"/>
      <c r="T833"/>
      <c r="U833" s="39"/>
      <c r="V833" s="39"/>
      <c r="W833" s="40"/>
      <c r="X833"/>
      <c r="Y833"/>
      <c r="Z833"/>
      <c r="AA833"/>
      <c r="AB833"/>
      <c r="AC833"/>
      <c r="AD833"/>
    </row>
    <row r="834" spans="1:30" s="10" customFormat="1" x14ac:dyDescent="0.2">
      <c r="A834" s="30"/>
      <c r="B834" s="4"/>
      <c r="C834" s="4"/>
      <c r="D834" s="32"/>
      <c r="E834" s="32"/>
      <c r="F834" s="35"/>
      <c r="G834" s="31"/>
      <c r="I834" s="32"/>
      <c r="L834" s="33"/>
      <c r="M834" s="33"/>
      <c r="N834" s="33"/>
      <c r="O834" s="33"/>
      <c r="P834" s="33"/>
      <c r="Q834" s="33"/>
      <c r="R834" s="33"/>
      <c r="S834" s="33"/>
      <c r="T834"/>
      <c r="U834" s="39"/>
      <c r="V834" s="39"/>
      <c r="W834" s="40"/>
      <c r="X834"/>
      <c r="Y834"/>
      <c r="Z834"/>
      <c r="AA834"/>
      <c r="AB834"/>
      <c r="AC834"/>
      <c r="AD834"/>
    </row>
    <row r="835" spans="1:30" s="10" customFormat="1" x14ac:dyDescent="0.2">
      <c r="A835" s="30"/>
      <c r="B835" s="4"/>
      <c r="C835" s="4"/>
      <c r="D835" s="32"/>
      <c r="E835" s="32"/>
      <c r="F835" s="35"/>
      <c r="G835" s="31"/>
      <c r="I835" s="32"/>
      <c r="L835" s="33"/>
      <c r="M835" s="33"/>
      <c r="N835" s="33"/>
      <c r="O835" s="33"/>
      <c r="P835" s="33"/>
      <c r="Q835" s="33"/>
      <c r="R835" s="33"/>
      <c r="S835" s="33"/>
      <c r="T835"/>
      <c r="U835" s="39"/>
      <c r="V835" s="39"/>
      <c r="W835" s="40"/>
      <c r="X835"/>
      <c r="Y835"/>
      <c r="Z835"/>
      <c r="AA835"/>
      <c r="AB835"/>
      <c r="AC835"/>
      <c r="AD835"/>
    </row>
    <row r="836" spans="1:30" s="10" customFormat="1" x14ac:dyDescent="0.2">
      <c r="A836" s="30"/>
      <c r="B836" s="4"/>
      <c r="C836" s="4"/>
      <c r="D836" s="32"/>
      <c r="E836" s="32"/>
      <c r="F836" s="35"/>
      <c r="G836" s="31"/>
      <c r="I836" s="32"/>
      <c r="L836" s="33"/>
      <c r="M836" s="33"/>
      <c r="N836" s="33"/>
      <c r="O836" s="33"/>
      <c r="P836" s="33"/>
      <c r="Q836" s="33"/>
      <c r="R836" s="33"/>
      <c r="S836" s="33"/>
      <c r="T836"/>
      <c r="U836" s="39"/>
      <c r="V836" s="39"/>
      <c r="W836" s="40"/>
      <c r="X836"/>
      <c r="Y836"/>
      <c r="Z836"/>
      <c r="AA836"/>
      <c r="AB836"/>
      <c r="AC836"/>
      <c r="AD836"/>
    </row>
    <row r="837" spans="1:30" s="10" customFormat="1" x14ac:dyDescent="0.2">
      <c r="A837" s="30"/>
      <c r="B837" s="4"/>
      <c r="C837" s="4"/>
      <c r="D837" s="32"/>
      <c r="E837" s="32"/>
      <c r="F837" s="35"/>
      <c r="G837" s="31"/>
      <c r="I837" s="32"/>
      <c r="L837" s="33"/>
      <c r="M837" s="33"/>
      <c r="N837" s="33"/>
      <c r="O837" s="33"/>
      <c r="P837" s="33"/>
      <c r="Q837" s="33"/>
      <c r="R837" s="33"/>
      <c r="S837" s="33"/>
      <c r="T837"/>
      <c r="U837" s="39"/>
      <c r="V837" s="39"/>
      <c r="W837" s="40"/>
      <c r="X837"/>
      <c r="Y837"/>
      <c r="Z837"/>
      <c r="AA837"/>
      <c r="AB837"/>
      <c r="AC837"/>
      <c r="AD837"/>
    </row>
    <row r="838" spans="1:30" s="10" customFormat="1" x14ac:dyDescent="0.2">
      <c r="A838" s="30"/>
      <c r="B838" s="4"/>
      <c r="C838" s="4"/>
      <c r="D838" s="32"/>
      <c r="E838" s="32"/>
      <c r="F838" s="35"/>
      <c r="G838" s="31"/>
      <c r="I838" s="32"/>
      <c r="L838" s="33"/>
      <c r="M838" s="33"/>
      <c r="N838" s="33"/>
      <c r="O838" s="33"/>
      <c r="P838" s="33"/>
      <c r="Q838" s="33"/>
      <c r="R838" s="33"/>
      <c r="S838" s="33"/>
      <c r="T838"/>
      <c r="U838" s="39"/>
      <c r="V838" s="39"/>
      <c r="W838" s="40"/>
      <c r="X838"/>
      <c r="Y838"/>
      <c r="Z838"/>
      <c r="AA838"/>
      <c r="AB838"/>
      <c r="AC838"/>
      <c r="AD838"/>
    </row>
    <row r="839" spans="1:30" s="10" customFormat="1" x14ac:dyDescent="0.2">
      <c r="A839" s="30"/>
      <c r="B839" s="4"/>
      <c r="C839" s="4"/>
      <c r="D839" s="32"/>
      <c r="E839" s="32"/>
      <c r="F839" s="35"/>
      <c r="G839" s="31"/>
      <c r="I839" s="32"/>
      <c r="L839" s="33"/>
      <c r="M839" s="33"/>
      <c r="N839" s="33"/>
      <c r="O839" s="33"/>
      <c r="P839" s="33"/>
      <c r="Q839" s="33"/>
      <c r="R839" s="33"/>
      <c r="S839" s="33"/>
      <c r="T839"/>
      <c r="U839" s="39"/>
      <c r="V839" s="39"/>
      <c r="W839" s="40"/>
      <c r="X839"/>
      <c r="Y839"/>
      <c r="Z839"/>
      <c r="AA839"/>
      <c r="AB839"/>
      <c r="AC839"/>
      <c r="AD839"/>
    </row>
    <row r="840" spans="1:30" s="10" customFormat="1" x14ac:dyDescent="0.2">
      <c r="A840" s="30"/>
      <c r="B840" s="4"/>
      <c r="C840" s="4"/>
      <c r="D840" s="32"/>
      <c r="E840" s="32"/>
      <c r="F840" s="35"/>
      <c r="G840" s="31"/>
      <c r="I840" s="32"/>
      <c r="L840" s="33"/>
      <c r="M840" s="33"/>
      <c r="N840" s="33"/>
      <c r="O840" s="33"/>
      <c r="P840" s="33"/>
      <c r="Q840" s="33"/>
      <c r="R840" s="33"/>
      <c r="S840" s="33"/>
      <c r="T840"/>
      <c r="U840" s="39"/>
      <c r="V840" s="39"/>
      <c r="W840" s="40"/>
      <c r="X840"/>
      <c r="Y840"/>
      <c r="Z840"/>
      <c r="AA840"/>
      <c r="AB840"/>
      <c r="AC840"/>
      <c r="AD840"/>
    </row>
    <row r="841" spans="1:30" s="10" customFormat="1" x14ac:dyDescent="0.2">
      <c r="A841" s="30"/>
      <c r="B841" s="4"/>
      <c r="C841" s="4"/>
      <c r="D841" s="32"/>
      <c r="E841" s="32"/>
      <c r="F841" s="35"/>
      <c r="G841" s="31"/>
      <c r="I841" s="32"/>
      <c r="L841" s="33"/>
      <c r="M841" s="33"/>
      <c r="N841" s="33"/>
      <c r="O841" s="33"/>
      <c r="P841" s="33"/>
      <c r="Q841" s="33"/>
      <c r="R841" s="33"/>
      <c r="S841" s="33"/>
      <c r="T841"/>
      <c r="U841" s="39"/>
      <c r="V841" s="39"/>
      <c r="W841" s="40"/>
      <c r="X841"/>
      <c r="Y841"/>
      <c r="Z841"/>
      <c r="AA841"/>
      <c r="AB841"/>
      <c r="AC841"/>
      <c r="AD841"/>
    </row>
    <row r="842" spans="1:30" s="10" customFormat="1" x14ac:dyDescent="0.2">
      <c r="A842" s="30"/>
      <c r="B842" s="4"/>
      <c r="C842" s="4"/>
      <c r="D842" s="32"/>
      <c r="E842" s="32"/>
      <c r="F842" s="35"/>
      <c r="G842" s="31"/>
      <c r="I842" s="32"/>
      <c r="L842" s="33"/>
      <c r="M842" s="33"/>
      <c r="N842" s="33"/>
      <c r="O842" s="33"/>
      <c r="P842" s="33"/>
      <c r="Q842" s="33"/>
      <c r="R842" s="33"/>
      <c r="S842" s="33"/>
      <c r="T842"/>
      <c r="U842" s="39"/>
      <c r="V842" s="39"/>
      <c r="W842" s="40"/>
      <c r="X842"/>
      <c r="Y842"/>
      <c r="Z842"/>
      <c r="AA842"/>
      <c r="AB842"/>
      <c r="AC842"/>
      <c r="AD842"/>
    </row>
    <row r="843" spans="1:30" s="10" customFormat="1" x14ac:dyDescent="0.2">
      <c r="A843" s="30"/>
      <c r="B843" s="4"/>
      <c r="C843" s="4"/>
      <c r="D843" s="32"/>
      <c r="E843" s="32"/>
      <c r="F843" s="35"/>
      <c r="G843" s="31"/>
      <c r="I843" s="32"/>
      <c r="L843" s="33"/>
      <c r="M843" s="33"/>
      <c r="N843" s="33"/>
      <c r="O843" s="33"/>
      <c r="P843" s="33"/>
      <c r="Q843" s="33"/>
      <c r="R843" s="33"/>
      <c r="S843" s="33"/>
      <c r="T843"/>
      <c r="U843" s="39"/>
      <c r="V843" s="39"/>
      <c r="W843" s="40"/>
      <c r="X843"/>
      <c r="Y843"/>
      <c r="Z843"/>
      <c r="AA843"/>
      <c r="AB843"/>
      <c r="AC843"/>
      <c r="AD843"/>
    </row>
    <row r="844" spans="1:30" s="10" customFormat="1" x14ac:dyDescent="0.2">
      <c r="A844" s="30"/>
      <c r="B844" s="4"/>
      <c r="C844" s="4"/>
      <c r="D844" s="32"/>
      <c r="E844" s="32"/>
      <c r="F844" s="35"/>
      <c r="G844" s="31"/>
      <c r="I844" s="32"/>
      <c r="L844" s="33"/>
      <c r="M844" s="33"/>
      <c r="N844" s="33"/>
      <c r="O844" s="33"/>
      <c r="P844" s="33"/>
      <c r="Q844" s="33"/>
      <c r="R844" s="33"/>
      <c r="S844" s="33"/>
      <c r="T844"/>
      <c r="U844" s="39"/>
      <c r="V844" s="39"/>
      <c r="W844" s="40"/>
      <c r="X844"/>
      <c r="Y844"/>
      <c r="Z844"/>
      <c r="AA844"/>
      <c r="AB844"/>
      <c r="AC844"/>
      <c r="AD844"/>
    </row>
    <row r="845" spans="1:30" s="10" customFormat="1" x14ac:dyDescent="0.2">
      <c r="A845" s="30"/>
      <c r="B845" s="4"/>
      <c r="C845" s="4"/>
      <c r="D845" s="32"/>
      <c r="E845" s="32"/>
      <c r="F845" s="35"/>
      <c r="G845" s="31"/>
      <c r="I845" s="32"/>
      <c r="L845" s="33"/>
      <c r="M845" s="33"/>
      <c r="N845" s="33"/>
      <c r="O845" s="33"/>
      <c r="P845" s="33"/>
      <c r="Q845" s="33"/>
      <c r="R845" s="33"/>
      <c r="S845" s="33"/>
      <c r="T845"/>
      <c r="U845" s="39"/>
      <c r="V845" s="39"/>
      <c r="W845" s="40"/>
      <c r="X845"/>
      <c r="Y845"/>
      <c r="Z845"/>
      <c r="AA845"/>
      <c r="AB845"/>
      <c r="AC845"/>
      <c r="AD845"/>
    </row>
    <row r="846" spans="1:30" s="10" customFormat="1" x14ac:dyDescent="0.2">
      <c r="A846" s="30"/>
      <c r="B846" s="4"/>
      <c r="C846" s="4"/>
      <c r="D846" s="32"/>
      <c r="E846" s="32"/>
      <c r="F846" s="35"/>
      <c r="G846" s="31"/>
      <c r="I846" s="32"/>
      <c r="L846" s="33"/>
      <c r="M846" s="33"/>
      <c r="N846" s="33"/>
      <c r="O846" s="33"/>
      <c r="P846" s="33"/>
      <c r="Q846" s="33"/>
      <c r="R846" s="33"/>
      <c r="S846" s="33"/>
      <c r="T846"/>
      <c r="U846" s="39"/>
      <c r="V846" s="39"/>
      <c r="W846" s="40"/>
      <c r="X846"/>
      <c r="Y846"/>
      <c r="Z846"/>
      <c r="AA846"/>
      <c r="AB846"/>
      <c r="AC846"/>
      <c r="AD846"/>
    </row>
    <row r="847" spans="1:30" s="10" customFormat="1" x14ac:dyDescent="0.2">
      <c r="A847" s="30"/>
      <c r="B847" s="4"/>
      <c r="C847" s="4"/>
      <c r="D847" s="32"/>
      <c r="E847" s="32"/>
      <c r="F847" s="35"/>
      <c r="G847" s="31"/>
      <c r="I847" s="32"/>
      <c r="L847" s="33"/>
      <c r="M847" s="33"/>
      <c r="N847" s="33"/>
      <c r="O847" s="33"/>
      <c r="P847" s="33"/>
      <c r="Q847" s="33"/>
      <c r="R847" s="33"/>
      <c r="S847" s="33"/>
      <c r="T847"/>
      <c r="U847" s="39"/>
      <c r="V847" s="39"/>
      <c r="W847" s="40"/>
      <c r="X847"/>
      <c r="Y847"/>
      <c r="Z847"/>
      <c r="AA847"/>
      <c r="AB847"/>
      <c r="AC847"/>
      <c r="AD847"/>
    </row>
    <row r="848" spans="1:30" s="10" customFormat="1" x14ac:dyDescent="0.2">
      <c r="A848" s="30"/>
      <c r="B848" s="4"/>
      <c r="C848" s="4"/>
      <c r="D848" s="32"/>
      <c r="E848" s="32"/>
      <c r="F848" s="35"/>
      <c r="G848" s="31"/>
      <c r="I848" s="32"/>
      <c r="L848" s="33"/>
      <c r="M848" s="33"/>
      <c r="N848" s="33"/>
      <c r="O848" s="33"/>
      <c r="P848" s="33"/>
      <c r="Q848" s="33"/>
      <c r="R848" s="33"/>
      <c r="S848" s="33"/>
      <c r="T848"/>
      <c r="U848" s="39"/>
      <c r="V848" s="39"/>
      <c r="W848" s="40"/>
      <c r="X848"/>
      <c r="Y848"/>
      <c r="Z848"/>
      <c r="AA848"/>
      <c r="AB848"/>
      <c r="AC848"/>
      <c r="AD848"/>
    </row>
    <row r="849" spans="1:30" s="10" customFormat="1" x14ac:dyDescent="0.2">
      <c r="A849" s="30"/>
      <c r="B849" s="4"/>
      <c r="C849" s="4"/>
      <c r="D849" s="32"/>
      <c r="E849" s="32"/>
      <c r="F849" s="35"/>
      <c r="G849" s="31"/>
      <c r="I849" s="32"/>
      <c r="L849" s="33"/>
      <c r="M849" s="33"/>
      <c r="N849" s="33"/>
      <c r="O849" s="33"/>
      <c r="P849" s="33"/>
      <c r="Q849" s="33"/>
      <c r="R849" s="33"/>
      <c r="S849" s="33"/>
      <c r="T849"/>
      <c r="U849" s="39"/>
      <c r="V849" s="39"/>
      <c r="W849" s="40"/>
      <c r="X849"/>
      <c r="Y849"/>
      <c r="Z849"/>
      <c r="AA849"/>
      <c r="AB849"/>
      <c r="AC849"/>
      <c r="AD849"/>
    </row>
    <row r="850" spans="1:30" s="10" customFormat="1" x14ac:dyDescent="0.2">
      <c r="A850" s="30"/>
      <c r="B850" s="4"/>
      <c r="C850" s="4"/>
      <c r="D850" s="32"/>
      <c r="E850" s="32"/>
      <c r="F850" s="35"/>
      <c r="G850" s="31"/>
      <c r="I850" s="32"/>
      <c r="L850" s="33"/>
      <c r="M850" s="33"/>
      <c r="N850" s="33"/>
      <c r="O850" s="33"/>
      <c r="P850" s="33"/>
      <c r="Q850" s="33"/>
      <c r="R850" s="33"/>
      <c r="S850" s="33"/>
      <c r="T850"/>
      <c r="U850" s="39"/>
      <c r="V850" s="39"/>
      <c r="W850" s="40"/>
      <c r="X850"/>
      <c r="Y850"/>
      <c r="Z850"/>
      <c r="AA850"/>
      <c r="AB850"/>
      <c r="AC850"/>
      <c r="AD850"/>
    </row>
    <row r="851" spans="1:30" s="10" customFormat="1" x14ac:dyDescent="0.2">
      <c r="A851" s="30"/>
      <c r="B851" s="4"/>
      <c r="C851" s="4"/>
      <c r="D851" s="32"/>
      <c r="E851" s="32"/>
      <c r="F851" s="35"/>
      <c r="G851" s="31"/>
      <c r="I851" s="32"/>
      <c r="L851" s="33"/>
      <c r="M851" s="33"/>
      <c r="N851" s="33"/>
      <c r="O851" s="33"/>
      <c r="P851" s="33"/>
      <c r="Q851" s="33"/>
      <c r="R851" s="33"/>
      <c r="S851" s="33"/>
      <c r="T851"/>
      <c r="U851" s="39"/>
      <c r="V851" s="39"/>
      <c r="W851" s="40"/>
      <c r="X851"/>
      <c r="Y851"/>
      <c r="Z851"/>
      <c r="AA851"/>
      <c r="AB851"/>
      <c r="AC851"/>
      <c r="AD851"/>
    </row>
    <row r="852" spans="1:30" s="10" customFormat="1" x14ac:dyDescent="0.2">
      <c r="A852" s="30"/>
      <c r="B852" s="4"/>
      <c r="C852" s="4"/>
      <c r="D852" s="32"/>
      <c r="E852" s="32"/>
      <c r="F852" s="35"/>
      <c r="G852" s="31"/>
      <c r="I852" s="32"/>
      <c r="L852" s="33"/>
      <c r="M852" s="33"/>
      <c r="N852" s="33"/>
      <c r="O852" s="33"/>
      <c r="P852" s="33"/>
      <c r="Q852" s="33"/>
      <c r="R852" s="33"/>
      <c r="S852" s="33"/>
      <c r="T852"/>
      <c r="U852" s="39"/>
      <c r="V852" s="39"/>
      <c r="W852" s="40"/>
      <c r="X852"/>
      <c r="Y852"/>
      <c r="Z852"/>
      <c r="AA852"/>
      <c r="AB852"/>
      <c r="AC852"/>
      <c r="AD852"/>
    </row>
    <row r="853" spans="1:30" s="10" customFormat="1" x14ac:dyDescent="0.2">
      <c r="A853" s="30"/>
      <c r="B853" s="4"/>
      <c r="C853" s="4"/>
      <c r="D853" s="32"/>
      <c r="E853" s="32"/>
      <c r="F853" s="35"/>
      <c r="G853" s="31"/>
      <c r="I853" s="32"/>
      <c r="L853" s="33"/>
      <c r="M853" s="33"/>
      <c r="N853" s="33"/>
      <c r="O853" s="33"/>
      <c r="P853" s="33"/>
      <c r="Q853" s="33"/>
      <c r="R853" s="33"/>
      <c r="S853" s="33"/>
      <c r="T853"/>
      <c r="U853" s="39"/>
      <c r="V853" s="39"/>
      <c r="W853" s="40"/>
      <c r="X853"/>
      <c r="Y853"/>
      <c r="Z853"/>
      <c r="AA853"/>
      <c r="AB853"/>
      <c r="AC853"/>
      <c r="AD853"/>
    </row>
    <row r="854" spans="1:30" s="10" customFormat="1" x14ac:dyDescent="0.2">
      <c r="A854" s="30"/>
      <c r="B854" s="4"/>
      <c r="C854" s="4"/>
      <c r="D854" s="32"/>
      <c r="E854" s="32"/>
      <c r="F854" s="35"/>
      <c r="G854" s="31"/>
      <c r="I854" s="32"/>
      <c r="L854" s="33"/>
      <c r="M854" s="33"/>
      <c r="N854" s="33"/>
      <c r="O854" s="33"/>
      <c r="P854" s="33"/>
      <c r="Q854" s="33"/>
      <c r="R854" s="33"/>
      <c r="S854" s="33"/>
      <c r="T854"/>
      <c r="U854" s="39"/>
      <c r="V854" s="39"/>
      <c r="W854" s="40"/>
      <c r="X854"/>
      <c r="Y854"/>
      <c r="Z854"/>
      <c r="AA854"/>
      <c r="AB854"/>
      <c r="AC854"/>
      <c r="AD854"/>
    </row>
    <row r="855" spans="1:30" s="10" customFormat="1" x14ac:dyDescent="0.2">
      <c r="A855" s="30"/>
      <c r="B855" s="4"/>
      <c r="C855" s="4"/>
      <c r="D855" s="32"/>
      <c r="E855" s="32"/>
      <c r="F855" s="35"/>
      <c r="G855" s="31"/>
      <c r="I855" s="32"/>
      <c r="L855" s="33"/>
      <c r="M855" s="33"/>
      <c r="N855" s="33"/>
      <c r="O855" s="33"/>
      <c r="P855" s="33"/>
      <c r="Q855" s="33"/>
      <c r="R855" s="33"/>
      <c r="S855" s="33"/>
      <c r="T855"/>
      <c r="U855" s="39"/>
      <c r="V855" s="39"/>
      <c r="W855" s="40"/>
      <c r="X855"/>
      <c r="Y855"/>
      <c r="Z855"/>
      <c r="AA855"/>
      <c r="AB855"/>
      <c r="AC855"/>
      <c r="AD855"/>
    </row>
    <row r="856" spans="1:30" s="10" customFormat="1" x14ac:dyDescent="0.2">
      <c r="A856" s="30"/>
      <c r="B856" s="4"/>
      <c r="C856" s="4"/>
      <c r="D856" s="32"/>
      <c r="E856" s="32"/>
      <c r="F856" s="35"/>
      <c r="G856" s="31"/>
      <c r="I856" s="32"/>
      <c r="L856" s="33"/>
      <c r="M856" s="33"/>
      <c r="N856" s="33"/>
      <c r="O856" s="33"/>
      <c r="P856" s="33"/>
      <c r="Q856" s="33"/>
      <c r="R856" s="33"/>
      <c r="S856" s="33"/>
      <c r="T856"/>
      <c r="U856" s="39"/>
      <c r="V856" s="39"/>
      <c r="W856" s="40"/>
      <c r="X856"/>
      <c r="Y856"/>
      <c r="Z856"/>
      <c r="AA856"/>
      <c r="AB856"/>
      <c r="AC856"/>
      <c r="AD856"/>
    </row>
    <row r="857" spans="1:30" s="10" customFormat="1" x14ac:dyDescent="0.2">
      <c r="A857" s="30"/>
      <c r="B857" s="4"/>
      <c r="C857" s="4"/>
      <c r="D857" s="32"/>
      <c r="E857" s="32"/>
      <c r="F857" s="35"/>
      <c r="G857" s="31"/>
      <c r="I857" s="32"/>
      <c r="L857" s="33"/>
      <c r="M857" s="33"/>
      <c r="N857" s="33"/>
      <c r="O857" s="33"/>
      <c r="P857" s="33"/>
      <c r="Q857" s="33"/>
      <c r="R857" s="33"/>
      <c r="S857" s="33"/>
      <c r="T857"/>
      <c r="U857" s="39"/>
      <c r="V857" s="39"/>
      <c r="W857" s="40"/>
      <c r="X857"/>
      <c r="Y857"/>
      <c r="Z857"/>
      <c r="AA857"/>
      <c r="AB857"/>
      <c r="AC857"/>
      <c r="AD857"/>
    </row>
    <row r="858" spans="1:30" s="10" customFormat="1" x14ac:dyDescent="0.2">
      <c r="A858" s="30"/>
      <c r="B858" s="4"/>
      <c r="C858" s="4"/>
      <c r="D858" s="32"/>
      <c r="E858" s="32"/>
      <c r="F858" s="35"/>
      <c r="G858" s="31"/>
      <c r="I858" s="32"/>
      <c r="L858" s="33"/>
      <c r="M858" s="33"/>
      <c r="N858" s="33"/>
      <c r="O858" s="33"/>
      <c r="P858" s="33"/>
      <c r="Q858" s="33"/>
      <c r="R858" s="33"/>
      <c r="S858" s="33"/>
      <c r="T858"/>
      <c r="U858" s="39"/>
      <c r="V858" s="39"/>
      <c r="W858" s="40"/>
      <c r="X858"/>
      <c r="Y858"/>
      <c r="Z858"/>
      <c r="AA858"/>
      <c r="AB858"/>
      <c r="AC858"/>
      <c r="AD858"/>
    </row>
    <row r="859" spans="1:30" s="10" customFormat="1" x14ac:dyDescent="0.2">
      <c r="A859" s="30"/>
      <c r="B859" s="4"/>
      <c r="C859" s="4"/>
      <c r="D859" s="32"/>
      <c r="E859" s="32"/>
      <c r="F859" s="35"/>
      <c r="G859" s="31"/>
      <c r="I859" s="32"/>
      <c r="L859" s="33"/>
      <c r="M859" s="33"/>
      <c r="N859" s="33"/>
      <c r="O859" s="33"/>
      <c r="P859" s="33"/>
      <c r="Q859" s="33"/>
      <c r="R859" s="33"/>
      <c r="S859" s="33"/>
      <c r="T859"/>
      <c r="U859" s="39"/>
      <c r="V859" s="39"/>
      <c r="W859" s="40"/>
      <c r="X859"/>
      <c r="Y859"/>
      <c r="Z859"/>
      <c r="AA859"/>
      <c r="AB859"/>
      <c r="AC859"/>
      <c r="AD859"/>
    </row>
    <row r="860" spans="1:30" s="10" customFormat="1" x14ac:dyDescent="0.2">
      <c r="A860" s="30"/>
      <c r="B860" s="4"/>
      <c r="C860" s="4"/>
      <c r="D860" s="32"/>
      <c r="E860" s="32"/>
      <c r="F860" s="35"/>
      <c r="G860" s="31"/>
      <c r="I860" s="32"/>
      <c r="L860" s="33"/>
      <c r="M860" s="33"/>
      <c r="N860" s="33"/>
      <c r="O860" s="33"/>
      <c r="P860" s="33"/>
      <c r="Q860" s="33"/>
      <c r="R860" s="33"/>
      <c r="S860" s="33"/>
      <c r="T860"/>
      <c r="U860" s="39"/>
      <c r="V860" s="39"/>
      <c r="W860" s="40"/>
      <c r="X860"/>
      <c r="Y860"/>
      <c r="Z860"/>
      <c r="AA860"/>
      <c r="AB860"/>
      <c r="AC860"/>
      <c r="AD860"/>
    </row>
    <row r="861" spans="1:30" s="10" customFormat="1" x14ac:dyDescent="0.2">
      <c r="A861" s="30"/>
      <c r="B861" s="4"/>
      <c r="C861" s="4"/>
      <c r="D861" s="32"/>
      <c r="E861" s="32"/>
      <c r="F861" s="35"/>
      <c r="G861" s="31"/>
      <c r="I861" s="32"/>
      <c r="L861" s="33"/>
      <c r="M861" s="33"/>
      <c r="N861" s="33"/>
      <c r="O861" s="33"/>
      <c r="P861" s="33"/>
      <c r="Q861" s="33"/>
      <c r="R861" s="33"/>
      <c r="S861" s="33"/>
      <c r="T861"/>
      <c r="U861" s="39"/>
      <c r="V861" s="39"/>
      <c r="W861" s="40"/>
      <c r="X861"/>
      <c r="Y861"/>
      <c r="Z861"/>
      <c r="AA861"/>
      <c r="AB861"/>
      <c r="AC861"/>
      <c r="AD861"/>
    </row>
    <row r="862" spans="1:30" s="10" customFormat="1" x14ac:dyDescent="0.2">
      <c r="A862" s="30"/>
      <c r="B862" s="4"/>
      <c r="C862" s="4"/>
      <c r="D862" s="32"/>
      <c r="E862" s="32"/>
      <c r="F862" s="35"/>
      <c r="G862" s="31"/>
      <c r="I862" s="32"/>
      <c r="L862" s="33"/>
      <c r="M862" s="33"/>
      <c r="N862" s="33"/>
      <c r="O862" s="33"/>
      <c r="P862" s="33"/>
      <c r="Q862" s="33"/>
      <c r="R862" s="33"/>
      <c r="S862" s="33"/>
      <c r="T862"/>
      <c r="U862" s="39"/>
      <c r="V862" s="39"/>
      <c r="W862" s="40"/>
      <c r="X862"/>
      <c r="Y862"/>
      <c r="Z862"/>
      <c r="AA862"/>
      <c r="AB862"/>
      <c r="AC862"/>
      <c r="AD862"/>
    </row>
    <row r="863" spans="1:30" s="10" customFormat="1" x14ac:dyDescent="0.2">
      <c r="A863" s="30"/>
      <c r="B863" s="4"/>
      <c r="C863" s="4"/>
      <c r="D863" s="32"/>
      <c r="E863" s="32"/>
      <c r="F863" s="35"/>
      <c r="G863" s="31"/>
      <c r="I863" s="32"/>
      <c r="L863" s="33"/>
      <c r="M863" s="33"/>
      <c r="N863" s="33"/>
      <c r="O863" s="33"/>
      <c r="P863" s="33"/>
      <c r="Q863" s="33"/>
      <c r="R863" s="33"/>
      <c r="S863" s="33"/>
      <c r="T863"/>
      <c r="U863" s="39"/>
      <c r="V863" s="39"/>
      <c r="W863" s="40"/>
      <c r="X863"/>
      <c r="Y863"/>
      <c r="Z863"/>
      <c r="AA863"/>
      <c r="AB863"/>
      <c r="AC863"/>
      <c r="AD863"/>
    </row>
    <row r="864" spans="1:30" s="10" customFormat="1" x14ac:dyDescent="0.2">
      <c r="A864" s="30"/>
      <c r="B864" s="4"/>
      <c r="C864" s="4"/>
      <c r="D864" s="32"/>
      <c r="E864" s="32"/>
      <c r="F864" s="35"/>
      <c r="G864" s="31"/>
      <c r="I864" s="32"/>
      <c r="L864" s="33"/>
      <c r="M864" s="33"/>
      <c r="N864" s="33"/>
      <c r="O864" s="33"/>
      <c r="P864" s="33"/>
      <c r="Q864" s="33"/>
      <c r="R864" s="33"/>
      <c r="S864" s="33"/>
      <c r="T864"/>
      <c r="U864" s="39"/>
      <c r="V864" s="39"/>
      <c r="W864" s="40"/>
      <c r="X864"/>
      <c r="Y864"/>
      <c r="Z864"/>
      <c r="AA864"/>
      <c r="AB864"/>
      <c r="AC864"/>
      <c r="AD864"/>
    </row>
    <row r="865" spans="1:30" s="10" customFormat="1" x14ac:dyDescent="0.2">
      <c r="A865" s="30"/>
      <c r="B865" s="4"/>
      <c r="C865" s="4"/>
      <c r="D865" s="32"/>
      <c r="E865" s="32"/>
      <c r="F865" s="35"/>
      <c r="G865" s="31"/>
      <c r="I865" s="32"/>
      <c r="L865" s="33"/>
      <c r="M865" s="33"/>
      <c r="N865" s="33"/>
      <c r="O865" s="33"/>
      <c r="P865" s="33"/>
      <c r="Q865" s="33"/>
      <c r="R865" s="33"/>
      <c r="S865" s="33"/>
      <c r="T865"/>
      <c r="U865" s="39"/>
      <c r="V865" s="39"/>
      <c r="W865" s="40"/>
      <c r="X865"/>
      <c r="Y865"/>
      <c r="Z865"/>
      <c r="AA865"/>
      <c r="AB865"/>
      <c r="AC865"/>
      <c r="AD865"/>
    </row>
    <row r="866" spans="1:30" s="10" customFormat="1" x14ac:dyDescent="0.2">
      <c r="A866" s="30"/>
      <c r="B866" s="4"/>
      <c r="C866" s="4"/>
      <c r="D866" s="32"/>
      <c r="E866" s="32"/>
      <c r="F866" s="35"/>
      <c r="G866" s="31"/>
      <c r="I866" s="32"/>
      <c r="L866" s="33"/>
      <c r="M866" s="33"/>
      <c r="N866" s="33"/>
      <c r="O866" s="33"/>
      <c r="P866" s="33"/>
      <c r="Q866" s="33"/>
      <c r="R866" s="33"/>
      <c r="S866" s="33"/>
      <c r="T866"/>
      <c r="U866" s="39"/>
      <c r="V866" s="39"/>
      <c r="W866" s="40"/>
      <c r="X866"/>
      <c r="Y866"/>
      <c r="Z866"/>
      <c r="AA866"/>
      <c r="AB866"/>
      <c r="AC866"/>
      <c r="AD866"/>
    </row>
    <row r="867" spans="1:30" s="10" customFormat="1" x14ac:dyDescent="0.2">
      <c r="A867" s="30"/>
      <c r="B867" s="4"/>
      <c r="C867" s="4"/>
      <c r="D867" s="32"/>
      <c r="E867" s="32"/>
      <c r="F867" s="35"/>
      <c r="G867" s="31"/>
      <c r="I867" s="32"/>
      <c r="L867" s="33"/>
      <c r="M867" s="33"/>
      <c r="N867" s="33"/>
      <c r="O867" s="33"/>
      <c r="P867" s="33"/>
      <c r="Q867" s="33"/>
      <c r="R867" s="33"/>
      <c r="S867" s="33"/>
      <c r="T867"/>
      <c r="U867" s="39"/>
      <c r="V867" s="39"/>
      <c r="W867" s="40"/>
      <c r="X867"/>
      <c r="Y867"/>
      <c r="Z867"/>
      <c r="AA867"/>
      <c r="AB867"/>
      <c r="AC867"/>
      <c r="AD867"/>
    </row>
    <row r="868" spans="1:30" s="10" customFormat="1" x14ac:dyDescent="0.2">
      <c r="A868" s="30"/>
      <c r="B868" s="4"/>
      <c r="C868" s="4"/>
      <c r="D868" s="32"/>
      <c r="E868" s="32"/>
      <c r="F868" s="35"/>
      <c r="G868" s="31"/>
      <c r="I868" s="32"/>
      <c r="L868" s="33"/>
      <c r="M868" s="33"/>
      <c r="N868" s="33"/>
      <c r="O868" s="33"/>
      <c r="P868" s="33"/>
      <c r="Q868" s="33"/>
      <c r="R868" s="33"/>
      <c r="S868" s="33"/>
      <c r="T868"/>
      <c r="U868" s="39"/>
      <c r="V868" s="39"/>
      <c r="W868" s="40"/>
      <c r="X868"/>
      <c r="Y868"/>
      <c r="Z868"/>
      <c r="AA868"/>
      <c r="AB868"/>
      <c r="AC868"/>
      <c r="AD868"/>
    </row>
    <row r="869" spans="1:30" s="10" customFormat="1" x14ac:dyDescent="0.2">
      <c r="A869" s="30"/>
      <c r="B869" s="4"/>
      <c r="C869" s="4"/>
      <c r="D869" s="32"/>
      <c r="E869" s="32"/>
      <c r="F869" s="35"/>
      <c r="G869" s="31"/>
      <c r="I869" s="32"/>
      <c r="L869" s="33"/>
      <c r="M869" s="33"/>
      <c r="N869" s="33"/>
      <c r="O869" s="33"/>
      <c r="P869" s="33"/>
      <c r="Q869" s="33"/>
      <c r="R869" s="33"/>
      <c r="S869" s="33"/>
      <c r="T869"/>
      <c r="U869" s="39"/>
      <c r="V869" s="39"/>
      <c r="W869" s="40"/>
      <c r="X869"/>
      <c r="Y869"/>
      <c r="Z869"/>
      <c r="AA869"/>
      <c r="AB869"/>
      <c r="AC869"/>
      <c r="AD869"/>
    </row>
    <row r="870" spans="1:30" s="10" customFormat="1" x14ac:dyDescent="0.2">
      <c r="A870" s="30"/>
      <c r="B870" s="4"/>
      <c r="C870" s="4"/>
      <c r="D870" s="32"/>
      <c r="E870" s="32"/>
      <c r="F870" s="35"/>
      <c r="G870" s="31"/>
      <c r="I870" s="32"/>
      <c r="L870" s="33"/>
      <c r="M870" s="33"/>
      <c r="N870" s="33"/>
      <c r="O870" s="33"/>
      <c r="P870" s="33"/>
      <c r="Q870" s="33"/>
      <c r="R870" s="33"/>
      <c r="S870" s="33"/>
      <c r="T870"/>
      <c r="U870" s="39"/>
      <c r="V870" s="39"/>
      <c r="W870" s="40"/>
      <c r="X870"/>
      <c r="Y870"/>
      <c r="Z870"/>
      <c r="AA870"/>
      <c r="AB870"/>
      <c r="AC870"/>
      <c r="AD870"/>
    </row>
    <row r="871" spans="1:30" s="10" customFormat="1" x14ac:dyDescent="0.2">
      <c r="A871" s="30"/>
      <c r="B871" s="4"/>
      <c r="C871" s="4"/>
      <c r="D871" s="32"/>
      <c r="E871" s="32"/>
      <c r="F871" s="35"/>
      <c r="G871" s="31"/>
      <c r="I871" s="32"/>
      <c r="L871" s="33"/>
      <c r="M871" s="33"/>
      <c r="N871" s="33"/>
      <c r="O871" s="33"/>
      <c r="P871" s="33"/>
      <c r="Q871" s="33"/>
      <c r="R871" s="33"/>
      <c r="S871" s="33"/>
      <c r="T871"/>
      <c r="U871" s="39"/>
      <c r="V871" s="39"/>
      <c r="W871" s="40"/>
      <c r="X871"/>
      <c r="Y871"/>
      <c r="Z871"/>
      <c r="AA871"/>
      <c r="AB871"/>
      <c r="AC871"/>
      <c r="AD871"/>
    </row>
    <row r="872" spans="1:30" s="10" customFormat="1" x14ac:dyDescent="0.2">
      <c r="A872" s="30"/>
      <c r="B872" s="4"/>
      <c r="C872" s="4"/>
      <c r="D872" s="32"/>
      <c r="E872" s="32"/>
      <c r="F872" s="35"/>
      <c r="G872" s="31"/>
      <c r="I872" s="32"/>
      <c r="L872" s="33"/>
      <c r="M872" s="33"/>
      <c r="N872" s="33"/>
      <c r="O872" s="33"/>
      <c r="P872" s="33"/>
      <c r="Q872" s="33"/>
      <c r="R872" s="33"/>
      <c r="S872" s="33"/>
      <c r="T872"/>
      <c r="U872" s="39"/>
      <c r="V872" s="39"/>
      <c r="W872" s="40"/>
      <c r="X872"/>
      <c r="Y872"/>
      <c r="Z872"/>
      <c r="AA872"/>
      <c r="AB872"/>
      <c r="AC872"/>
      <c r="AD872"/>
    </row>
    <row r="873" spans="1:30" s="10" customFormat="1" x14ac:dyDescent="0.2">
      <c r="A873" s="30"/>
      <c r="B873" s="4"/>
      <c r="C873" s="4"/>
      <c r="D873" s="32"/>
      <c r="E873" s="32"/>
      <c r="F873" s="35"/>
      <c r="G873" s="31"/>
      <c r="I873" s="32"/>
      <c r="L873" s="33"/>
      <c r="M873" s="33"/>
      <c r="N873" s="33"/>
      <c r="O873" s="33"/>
      <c r="P873" s="33"/>
      <c r="Q873" s="33"/>
      <c r="R873" s="33"/>
      <c r="S873" s="33"/>
      <c r="T873"/>
      <c r="U873" s="39"/>
      <c r="V873" s="39"/>
      <c r="W873" s="40"/>
      <c r="X873"/>
      <c r="Y873"/>
      <c r="Z873"/>
      <c r="AA873"/>
      <c r="AB873"/>
      <c r="AC873"/>
      <c r="AD873"/>
    </row>
    <row r="874" spans="1:30" s="10" customFormat="1" x14ac:dyDescent="0.2">
      <c r="A874" s="30"/>
      <c r="B874" s="4"/>
      <c r="C874" s="4"/>
      <c r="D874" s="32"/>
      <c r="E874" s="32"/>
      <c r="F874" s="35"/>
      <c r="G874" s="31"/>
      <c r="I874" s="32"/>
      <c r="L874" s="33"/>
      <c r="M874" s="33"/>
      <c r="N874" s="33"/>
      <c r="O874" s="33"/>
      <c r="P874" s="33"/>
      <c r="Q874" s="33"/>
      <c r="R874" s="33"/>
      <c r="S874" s="33"/>
      <c r="T874"/>
      <c r="U874" s="39"/>
      <c r="V874" s="39"/>
      <c r="W874" s="40"/>
      <c r="X874"/>
      <c r="Y874"/>
      <c r="Z874"/>
      <c r="AA874"/>
      <c r="AB874"/>
      <c r="AC874"/>
      <c r="AD874"/>
    </row>
    <row r="875" spans="1:30" s="10" customFormat="1" x14ac:dyDescent="0.2">
      <c r="A875" s="30"/>
      <c r="B875" s="4"/>
      <c r="C875" s="4"/>
      <c r="D875" s="32"/>
      <c r="E875" s="32"/>
      <c r="F875" s="35"/>
      <c r="G875" s="31"/>
      <c r="I875" s="32"/>
      <c r="L875" s="33"/>
      <c r="M875" s="33"/>
      <c r="N875" s="33"/>
      <c r="O875" s="33"/>
      <c r="P875" s="33"/>
      <c r="Q875" s="33"/>
      <c r="R875" s="33"/>
      <c r="S875" s="33"/>
      <c r="T875"/>
      <c r="U875" s="39"/>
      <c r="V875" s="39"/>
      <c r="W875" s="40"/>
      <c r="X875"/>
      <c r="Y875"/>
      <c r="Z875"/>
      <c r="AA875"/>
      <c r="AB875"/>
      <c r="AC875"/>
      <c r="AD875"/>
    </row>
    <row r="876" spans="1:30" s="10" customFormat="1" x14ac:dyDescent="0.2">
      <c r="A876" s="30"/>
      <c r="B876" s="4"/>
      <c r="C876" s="4"/>
      <c r="D876" s="32"/>
      <c r="E876" s="32"/>
      <c r="F876" s="35"/>
      <c r="G876" s="31"/>
      <c r="I876" s="32"/>
      <c r="L876" s="33"/>
      <c r="M876" s="33"/>
      <c r="N876" s="33"/>
      <c r="O876" s="33"/>
      <c r="P876" s="33"/>
      <c r="Q876" s="33"/>
      <c r="R876" s="33"/>
      <c r="S876" s="33"/>
      <c r="T876"/>
      <c r="U876" s="39"/>
      <c r="V876" s="39"/>
      <c r="W876" s="40"/>
      <c r="X876"/>
      <c r="Y876"/>
      <c r="Z876"/>
      <c r="AA876"/>
      <c r="AB876"/>
      <c r="AC876"/>
      <c r="AD876"/>
    </row>
    <row r="877" spans="1:30" s="10" customFormat="1" x14ac:dyDescent="0.2">
      <c r="A877" s="30"/>
      <c r="B877" s="4"/>
      <c r="C877" s="4"/>
      <c r="D877" s="32"/>
      <c r="E877" s="32"/>
      <c r="F877" s="35"/>
      <c r="G877" s="31"/>
      <c r="I877" s="32"/>
      <c r="L877" s="33"/>
      <c r="M877" s="33"/>
      <c r="N877" s="33"/>
      <c r="O877" s="33"/>
      <c r="P877" s="33"/>
      <c r="Q877" s="33"/>
      <c r="R877" s="33"/>
      <c r="S877" s="33"/>
      <c r="T877"/>
      <c r="U877" s="39"/>
      <c r="V877" s="39"/>
      <c r="W877" s="40"/>
      <c r="X877"/>
      <c r="Y877"/>
      <c r="Z877"/>
      <c r="AA877"/>
      <c r="AB877"/>
      <c r="AC877"/>
      <c r="AD877"/>
    </row>
    <row r="878" spans="1:30" s="10" customFormat="1" x14ac:dyDescent="0.2">
      <c r="A878" s="30"/>
      <c r="B878" s="4"/>
      <c r="C878" s="4"/>
      <c r="D878" s="32"/>
      <c r="E878" s="32"/>
      <c r="F878" s="35"/>
      <c r="G878" s="31"/>
      <c r="I878" s="32"/>
      <c r="L878" s="33"/>
      <c r="M878" s="33"/>
      <c r="N878" s="33"/>
      <c r="O878" s="33"/>
      <c r="P878" s="33"/>
      <c r="Q878" s="33"/>
      <c r="R878" s="33"/>
      <c r="S878" s="33"/>
      <c r="T878"/>
      <c r="U878" s="39"/>
      <c r="V878" s="39"/>
      <c r="W878" s="40"/>
      <c r="X878"/>
      <c r="Y878"/>
      <c r="Z878"/>
      <c r="AA878"/>
      <c r="AB878"/>
      <c r="AC878"/>
      <c r="AD878"/>
    </row>
    <row r="879" spans="1:30" s="10" customFormat="1" x14ac:dyDescent="0.2">
      <c r="A879" s="30"/>
      <c r="B879" s="4"/>
      <c r="C879" s="4"/>
      <c r="D879" s="32"/>
      <c r="E879" s="32"/>
      <c r="F879" s="35"/>
      <c r="G879" s="31"/>
      <c r="I879" s="32"/>
      <c r="L879" s="33"/>
      <c r="M879" s="33"/>
      <c r="N879" s="33"/>
      <c r="O879" s="33"/>
      <c r="P879" s="33"/>
      <c r="Q879" s="33"/>
      <c r="R879" s="33"/>
      <c r="S879" s="33"/>
      <c r="T879"/>
      <c r="U879" s="39"/>
      <c r="V879" s="39"/>
      <c r="W879" s="40"/>
      <c r="X879"/>
      <c r="Y879"/>
      <c r="Z879"/>
      <c r="AA879"/>
      <c r="AB879"/>
      <c r="AC879"/>
      <c r="AD879"/>
    </row>
    <row r="880" spans="1:30" s="10" customFormat="1" x14ac:dyDescent="0.2">
      <c r="A880" s="30"/>
      <c r="B880" s="4"/>
      <c r="C880" s="4"/>
      <c r="D880" s="32"/>
      <c r="E880" s="32"/>
      <c r="F880" s="35"/>
      <c r="G880" s="31"/>
      <c r="I880" s="32"/>
      <c r="L880" s="33"/>
      <c r="M880" s="33"/>
      <c r="N880" s="33"/>
      <c r="O880" s="33"/>
      <c r="P880" s="33"/>
      <c r="Q880" s="33"/>
      <c r="R880" s="33"/>
      <c r="S880" s="33"/>
      <c r="T880"/>
      <c r="U880" s="39"/>
      <c r="V880" s="39"/>
      <c r="W880" s="40"/>
      <c r="X880"/>
      <c r="Y880"/>
      <c r="Z880"/>
      <c r="AA880"/>
      <c r="AB880"/>
      <c r="AC880"/>
      <c r="AD880"/>
    </row>
    <row r="881" spans="1:30" s="10" customFormat="1" x14ac:dyDescent="0.2">
      <c r="A881" s="30"/>
      <c r="B881" s="4"/>
      <c r="C881" s="4"/>
      <c r="D881" s="32"/>
      <c r="E881" s="32"/>
      <c r="F881" s="35"/>
      <c r="G881" s="31"/>
      <c r="I881" s="32"/>
      <c r="L881" s="33"/>
      <c r="M881" s="33"/>
      <c r="N881" s="33"/>
      <c r="O881" s="33"/>
      <c r="P881" s="33"/>
      <c r="Q881" s="33"/>
      <c r="R881" s="33"/>
      <c r="S881" s="33"/>
      <c r="T881"/>
      <c r="U881" s="39"/>
      <c r="V881" s="39"/>
      <c r="W881" s="40"/>
      <c r="X881"/>
      <c r="Y881"/>
      <c r="Z881"/>
      <c r="AA881"/>
      <c r="AB881"/>
      <c r="AC881"/>
      <c r="AD881"/>
    </row>
    <row r="882" spans="1:30" s="10" customFormat="1" x14ac:dyDescent="0.2">
      <c r="A882" s="30"/>
      <c r="B882" s="4"/>
      <c r="C882" s="4"/>
      <c r="D882" s="32"/>
      <c r="E882" s="32"/>
      <c r="F882" s="35"/>
      <c r="G882" s="31"/>
      <c r="I882" s="32"/>
      <c r="L882" s="33"/>
      <c r="M882" s="33"/>
      <c r="N882" s="33"/>
      <c r="O882" s="33"/>
      <c r="P882" s="33"/>
      <c r="Q882" s="33"/>
      <c r="R882" s="33"/>
      <c r="S882" s="33"/>
      <c r="T882"/>
      <c r="U882" s="39"/>
      <c r="V882" s="39"/>
      <c r="W882" s="40"/>
      <c r="X882"/>
      <c r="Y882"/>
      <c r="Z882"/>
      <c r="AA882"/>
      <c r="AB882"/>
      <c r="AC882"/>
      <c r="AD882"/>
    </row>
    <row r="883" spans="1:30" s="10" customFormat="1" x14ac:dyDescent="0.2">
      <c r="A883" s="30"/>
      <c r="B883" s="4"/>
      <c r="C883" s="4"/>
      <c r="D883" s="32"/>
      <c r="E883" s="32"/>
      <c r="F883" s="35"/>
      <c r="G883" s="31"/>
      <c r="I883" s="32"/>
      <c r="L883" s="33"/>
      <c r="M883" s="33"/>
      <c r="N883" s="33"/>
      <c r="O883" s="33"/>
      <c r="P883" s="33"/>
      <c r="Q883" s="33"/>
      <c r="R883" s="33"/>
      <c r="S883" s="33"/>
      <c r="T883"/>
      <c r="U883" s="39"/>
      <c r="V883" s="39"/>
      <c r="W883" s="40"/>
      <c r="X883"/>
      <c r="Y883"/>
      <c r="Z883"/>
      <c r="AA883"/>
      <c r="AB883"/>
      <c r="AC883"/>
      <c r="AD883"/>
    </row>
    <row r="884" spans="1:30" s="10" customFormat="1" x14ac:dyDescent="0.2">
      <c r="A884" s="30"/>
      <c r="B884" s="4"/>
      <c r="C884" s="4"/>
      <c r="D884" s="32"/>
      <c r="E884" s="32"/>
      <c r="F884" s="35"/>
      <c r="G884" s="31"/>
      <c r="I884" s="32"/>
      <c r="L884" s="33"/>
      <c r="M884" s="33"/>
      <c r="N884" s="33"/>
      <c r="O884" s="33"/>
      <c r="P884" s="33"/>
      <c r="Q884" s="33"/>
      <c r="R884" s="33"/>
      <c r="S884" s="33"/>
      <c r="T884"/>
      <c r="U884" s="39"/>
      <c r="V884" s="39"/>
      <c r="W884" s="40"/>
      <c r="X884"/>
      <c r="Y884"/>
      <c r="Z884"/>
      <c r="AA884"/>
      <c r="AB884"/>
      <c r="AC884"/>
      <c r="AD884"/>
    </row>
    <row r="885" spans="1:30" s="10" customFormat="1" x14ac:dyDescent="0.2">
      <c r="A885" s="30"/>
      <c r="B885" s="4"/>
      <c r="C885" s="4"/>
      <c r="D885" s="32"/>
      <c r="E885" s="32"/>
      <c r="F885" s="35"/>
      <c r="G885" s="31"/>
      <c r="I885" s="32"/>
      <c r="L885" s="33"/>
      <c r="M885" s="33"/>
      <c r="N885" s="33"/>
      <c r="O885" s="33"/>
      <c r="P885" s="33"/>
      <c r="Q885" s="33"/>
      <c r="R885" s="33"/>
      <c r="S885" s="33"/>
      <c r="T885"/>
      <c r="U885" s="39"/>
      <c r="V885" s="39"/>
      <c r="W885" s="40"/>
      <c r="X885"/>
      <c r="Y885"/>
      <c r="Z885"/>
      <c r="AA885"/>
      <c r="AB885"/>
      <c r="AC885"/>
      <c r="AD885"/>
    </row>
    <row r="886" spans="1:30" s="10" customFormat="1" x14ac:dyDescent="0.2">
      <c r="A886" s="30"/>
      <c r="B886" s="4"/>
      <c r="C886" s="4"/>
      <c r="D886" s="32"/>
      <c r="E886" s="32"/>
      <c r="F886" s="35"/>
      <c r="G886" s="31"/>
      <c r="I886" s="32"/>
      <c r="L886" s="33"/>
      <c r="M886" s="33"/>
      <c r="N886" s="33"/>
      <c r="O886" s="33"/>
      <c r="P886" s="33"/>
      <c r="Q886" s="33"/>
      <c r="R886" s="33"/>
      <c r="S886" s="33"/>
      <c r="T886"/>
      <c r="U886" s="39"/>
      <c r="V886" s="39"/>
      <c r="W886" s="40"/>
      <c r="X886"/>
      <c r="Y886"/>
      <c r="Z886"/>
      <c r="AA886"/>
      <c r="AB886"/>
      <c r="AC886"/>
      <c r="AD886"/>
    </row>
    <row r="887" spans="1:30" s="10" customFormat="1" x14ac:dyDescent="0.2">
      <c r="A887" s="30"/>
      <c r="B887" s="4"/>
      <c r="C887" s="4"/>
      <c r="D887" s="32"/>
      <c r="E887" s="32"/>
      <c r="F887" s="35"/>
      <c r="G887" s="31"/>
      <c r="I887" s="32"/>
      <c r="L887" s="33"/>
      <c r="M887" s="33"/>
      <c r="N887" s="33"/>
      <c r="O887" s="33"/>
      <c r="P887" s="33"/>
      <c r="Q887" s="33"/>
      <c r="R887" s="33"/>
      <c r="S887" s="33"/>
      <c r="T887"/>
      <c r="U887" s="39"/>
      <c r="V887" s="39"/>
      <c r="W887" s="40"/>
      <c r="X887"/>
      <c r="Y887"/>
      <c r="Z887"/>
      <c r="AA887"/>
      <c r="AB887"/>
      <c r="AC887"/>
      <c r="AD887"/>
    </row>
    <row r="888" spans="1:30" s="10" customFormat="1" x14ac:dyDescent="0.2">
      <c r="A888" s="30"/>
      <c r="B888" s="4"/>
      <c r="C888" s="4"/>
      <c r="D888" s="32"/>
      <c r="E888" s="32"/>
      <c r="F888" s="35"/>
      <c r="G888" s="31"/>
      <c r="I888" s="32"/>
      <c r="L888" s="33"/>
      <c r="M888" s="33"/>
      <c r="N888" s="33"/>
      <c r="O888" s="33"/>
      <c r="P888" s="33"/>
      <c r="Q888" s="33"/>
      <c r="R888" s="33"/>
      <c r="S888" s="33"/>
      <c r="T888"/>
      <c r="U888" s="39"/>
      <c r="V888" s="39"/>
      <c r="W888" s="40"/>
      <c r="X888"/>
      <c r="Y888"/>
      <c r="Z888"/>
      <c r="AA888"/>
      <c r="AB888"/>
      <c r="AC888"/>
      <c r="AD888"/>
    </row>
    <row r="889" spans="1:30" s="10" customFormat="1" x14ac:dyDescent="0.2">
      <c r="A889" s="30"/>
      <c r="B889" s="4"/>
      <c r="C889" s="4"/>
      <c r="D889" s="32"/>
      <c r="E889" s="32"/>
      <c r="F889" s="35"/>
      <c r="G889" s="31"/>
      <c r="I889" s="32"/>
      <c r="L889" s="33"/>
      <c r="M889" s="33"/>
      <c r="N889" s="33"/>
      <c r="O889" s="33"/>
      <c r="P889" s="33"/>
      <c r="Q889" s="33"/>
      <c r="R889" s="33"/>
      <c r="S889" s="33"/>
      <c r="T889"/>
      <c r="U889" s="39"/>
      <c r="V889" s="39"/>
      <c r="W889" s="40"/>
      <c r="X889"/>
      <c r="Y889"/>
      <c r="Z889"/>
      <c r="AA889"/>
      <c r="AB889"/>
      <c r="AC889"/>
      <c r="AD889"/>
    </row>
    <row r="890" spans="1:30" s="10" customFormat="1" x14ac:dyDescent="0.2">
      <c r="A890" s="30"/>
      <c r="B890" s="4"/>
      <c r="C890" s="4"/>
      <c r="D890" s="32"/>
      <c r="E890" s="32"/>
      <c r="F890" s="35"/>
      <c r="G890" s="31"/>
      <c r="I890" s="32"/>
      <c r="L890" s="33"/>
      <c r="M890" s="33"/>
      <c r="N890" s="33"/>
      <c r="O890" s="33"/>
      <c r="P890" s="33"/>
      <c r="Q890" s="33"/>
      <c r="R890" s="33"/>
      <c r="S890" s="33"/>
      <c r="T890"/>
      <c r="U890" s="39"/>
      <c r="V890" s="39"/>
      <c r="W890" s="40"/>
      <c r="X890"/>
      <c r="Y890"/>
      <c r="Z890"/>
      <c r="AA890"/>
      <c r="AB890"/>
      <c r="AC890"/>
      <c r="AD890"/>
    </row>
    <row r="891" spans="1:30" s="10" customFormat="1" x14ac:dyDescent="0.2">
      <c r="A891" s="30"/>
      <c r="B891" s="4"/>
      <c r="C891" s="4"/>
      <c r="D891" s="32"/>
      <c r="E891" s="32"/>
      <c r="F891" s="35"/>
      <c r="G891" s="31"/>
      <c r="I891" s="32"/>
      <c r="L891" s="33"/>
      <c r="M891" s="33"/>
      <c r="N891" s="33"/>
      <c r="O891" s="33"/>
      <c r="P891" s="33"/>
      <c r="Q891" s="33"/>
      <c r="R891" s="33"/>
      <c r="S891" s="33"/>
      <c r="T891"/>
      <c r="U891" s="39"/>
      <c r="V891" s="39"/>
      <c r="W891" s="40"/>
      <c r="X891"/>
      <c r="Y891"/>
      <c r="Z891"/>
      <c r="AA891"/>
      <c r="AB891"/>
      <c r="AC891"/>
      <c r="AD891"/>
    </row>
    <row r="892" spans="1:30" s="10" customFormat="1" x14ac:dyDescent="0.2">
      <c r="A892" s="30"/>
      <c r="B892" s="4"/>
      <c r="C892" s="4"/>
      <c r="D892" s="32"/>
      <c r="E892" s="32"/>
      <c r="F892" s="35"/>
      <c r="G892" s="31"/>
      <c r="I892" s="32"/>
      <c r="L892" s="33"/>
      <c r="M892" s="33"/>
      <c r="N892" s="33"/>
      <c r="O892" s="33"/>
      <c r="P892" s="33"/>
      <c r="Q892" s="33"/>
      <c r="R892" s="33"/>
      <c r="S892" s="33"/>
      <c r="T892"/>
      <c r="U892" s="39"/>
      <c r="V892" s="39"/>
      <c r="W892" s="40"/>
      <c r="X892"/>
      <c r="Y892"/>
      <c r="Z892"/>
      <c r="AA892"/>
      <c r="AB892"/>
      <c r="AC892"/>
      <c r="AD892"/>
    </row>
    <row r="893" spans="1:30" s="10" customFormat="1" x14ac:dyDescent="0.2">
      <c r="A893" s="30"/>
      <c r="B893" s="4"/>
      <c r="C893" s="4"/>
      <c r="D893" s="32"/>
      <c r="E893" s="32"/>
      <c r="F893" s="35"/>
      <c r="G893" s="31"/>
      <c r="I893" s="32"/>
      <c r="L893" s="33"/>
      <c r="M893" s="33"/>
      <c r="N893" s="33"/>
      <c r="O893" s="33"/>
      <c r="P893" s="33"/>
      <c r="Q893" s="33"/>
      <c r="R893" s="33"/>
      <c r="S893" s="33"/>
      <c r="T893"/>
      <c r="U893" s="39"/>
      <c r="V893" s="39"/>
      <c r="W893" s="40"/>
      <c r="X893"/>
      <c r="Y893"/>
      <c r="Z893"/>
      <c r="AA893"/>
      <c r="AB893"/>
      <c r="AC893"/>
      <c r="AD893"/>
    </row>
    <row r="894" spans="1:30" s="10" customFormat="1" x14ac:dyDescent="0.2">
      <c r="A894" s="30"/>
      <c r="B894" s="4"/>
      <c r="C894" s="4"/>
      <c r="D894" s="32"/>
      <c r="E894" s="32"/>
      <c r="F894" s="35"/>
      <c r="G894" s="31"/>
      <c r="I894" s="32"/>
      <c r="L894" s="33"/>
      <c r="M894" s="33"/>
      <c r="N894" s="33"/>
      <c r="O894" s="33"/>
      <c r="P894" s="33"/>
      <c r="Q894" s="33"/>
      <c r="R894" s="33"/>
      <c r="S894" s="33"/>
      <c r="T894"/>
      <c r="U894" s="39"/>
      <c r="V894" s="39"/>
      <c r="W894" s="40"/>
      <c r="X894"/>
      <c r="Y894"/>
      <c r="Z894"/>
      <c r="AA894"/>
      <c r="AB894"/>
      <c r="AC894"/>
      <c r="AD894"/>
    </row>
    <row r="895" spans="1:30" s="10" customFormat="1" x14ac:dyDescent="0.2">
      <c r="A895" s="30"/>
      <c r="B895" s="4"/>
      <c r="C895" s="4"/>
      <c r="D895" s="32"/>
      <c r="E895" s="32"/>
      <c r="F895" s="35"/>
      <c r="G895" s="31"/>
      <c r="I895" s="32"/>
      <c r="L895" s="33"/>
      <c r="M895" s="33"/>
      <c r="N895" s="33"/>
      <c r="O895" s="33"/>
      <c r="P895" s="33"/>
      <c r="Q895" s="33"/>
      <c r="R895" s="33"/>
      <c r="S895" s="33"/>
      <c r="T895"/>
      <c r="U895" s="39"/>
      <c r="V895" s="39"/>
      <c r="W895" s="40"/>
      <c r="X895"/>
      <c r="Y895"/>
      <c r="Z895"/>
      <c r="AA895"/>
      <c r="AB895"/>
      <c r="AC895"/>
      <c r="AD895"/>
    </row>
    <row r="896" spans="1:30" s="10" customFormat="1" x14ac:dyDescent="0.2">
      <c r="A896" s="30"/>
      <c r="B896" s="4"/>
      <c r="C896" s="4"/>
      <c r="D896" s="32"/>
      <c r="E896" s="32"/>
      <c r="F896" s="35"/>
      <c r="G896" s="31"/>
      <c r="I896" s="32"/>
      <c r="L896" s="33"/>
      <c r="M896" s="33"/>
      <c r="N896" s="33"/>
      <c r="O896" s="33"/>
      <c r="P896" s="33"/>
      <c r="Q896" s="33"/>
      <c r="R896" s="33"/>
      <c r="S896" s="33"/>
      <c r="T896"/>
      <c r="U896" s="39"/>
      <c r="V896" s="39"/>
      <c r="W896" s="40"/>
      <c r="X896"/>
      <c r="Y896"/>
      <c r="Z896"/>
      <c r="AA896"/>
      <c r="AB896"/>
      <c r="AC896"/>
      <c r="AD896"/>
    </row>
    <row r="897" spans="1:30" s="10" customFormat="1" x14ac:dyDescent="0.2">
      <c r="A897" s="30"/>
      <c r="B897" s="4"/>
      <c r="C897" s="4"/>
      <c r="D897" s="32"/>
      <c r="E897" s="32"/>
      <c r="F897" s="35"/>
      <c r="G897" s="31"/>
      <c r="I897" s="32"/>
      <c r="L897" s="33"/>
      <c r="M897" s="33"/>
      <c r="N897" s="33"/>
      <c r="O897" s="33"/>
      <c r="P897" s="33"/>
      <c r="Q897" s="33"/>
      <c r="R897" s="33"/>
      <c r="S897" s="33"/>
      <c r="T897"/>
      <c r="U897" s="39"/>
      <c r="V897" s="39"/>
      <c r="W897" s="40"/>
      <c r="X897"/>
      <c r="Y897"/>
      <c r="Z897"/>
      <c r="AA897"/>
      <c r="AB897"/>
      <c r="AC897"/>
      <c r="AD897"/>
    </row>
    <row r="898" spans="1:30" s="10" customFormat="1" x14ac:dyDescent="0.2">
      <c r="A898" s="30"/>
      <c r="B898" s="4"/>
      <c r="C898" s="4"/>
      <c r="D898" s="32"/>
      <c r="E898" s="32"/>
      <c r="F898" s="35"/>
      <c r="G898" s="31"/>
      <c r="I898" s="32"/>
      <c r="L898" s="33"/>
      <c r="M898" s="33"/>
      <c r="N898" s="33"/>
      <c r="O898" s="33"/>
      <c r="P898" s="33"/>
      <c r="Q898" s="33"/>
      <c r="R898" s="33"/>
      <c r="S898" s="33"/>
      <c r="T898"/>
      <c r="U898" s="39"/>
      <c r="V898" s="39"/>
      <c r="W898" s="40"/>
      <c r="X898"/>
      <c r="Y898"/>
      <c r="Z898"/>
      <c r="AA898"/>
      <c r="AB898"/>
      <c r="AC898"/>
      <c r="AD898"/>
    </row>
    <row r="899" spans="1:30" s="10" customFormat="1" x14ac:dyDescent="0.2">
      <c r="A899" s="30"/>
      <c r="B899" s="4"/>
      <c r="C899" s="4"/>
      <c r="D899" s="32"/>
      <c r="E899" s="32"/>
      <c r="F899" s="35"/>
      <c r="G899" s="31"/>
      <c r="I899" s="32"/>
      <c r="L899" s="33"/>
      <c r="M899" s="33"/>
      <c r="N899" s="33"/>
      <c r="O899" s="33"/>
      <c r="P899" s="33"/>
      <c r="Q899" s="33"/>
      <c r="R899" s="33"/>
      <c r="S899" s="33"/>
      <c r="T899"/>
      <c r="U899" s="39"/>
      <c r="V899" s="39"/>
      <c r="W899" s="40"/>
      <c r="X899"/>
      <c r="Y899"/>
      <c r="Z899"/>
      <c r="AA899"/>
      <c r="AB899"/>
      <c r="AC899"/>
      <c r="AD899"/>
    </row>
    <row r="900" spans="1:30" s="10" customFormat="1" x14ac:dyDescent="0.2">
      <c r="A900" s="30"/>
      <c r="B900" s="4"/>
      <c r="C900" s="4"/>
      <c r="D900" s="32"/>
      <c r="E900" s="32"/>
      <c r="F900" s="35"/>
      <c r="G900" s="31"/>
      <c r="I900" s="32"/>
      <c r="L900" s="33"/>
      <c r="M900" s="33"/>
      <c r="N900" s="33"/>
      <c r="O900" s="33"/>
      <c r="P900" s="33"/>
      <c r="Q900" s="33"/>
      <c r="R900" s="33"/>
      <c r="S900" s="33"/>
      <c r="T900"/>
      <c r="U900" s="39"/>
      <c r="V900" s="39"/>
      <c r="W900" s="40"/>
      <c r="X900"/>
      <c r="Y900"/>
      <c r="Z900"/>
      <c r="AA900"/>
      <c r="AB900"/>
      <c r="AC900"/>
      <c r="AD900"/>
    </row>
    <row r="901" spans="1:30" s="10" customFormat="1" x14ac:dyDescent="0.2">
      <c r="A901" s="30"/>
      <c r="B901" s="4"/>
      <c r="C901" s="4"/>
      <c r="D901" s="32"/>
      <c r="E901" s="32"/>
      <c r="F901" s="35"/>
      <c r="G901" s="31"/>
      <c r="I901" s="32"/>
      <c r="L901" s="33"/>
      <c r="M901" s="33"/>
      <c r="N901" s="33"/>
      <c r="O901" s="33"/>
      <c r="P901" s="33"/>
      <c r="Q901" s="33"/>
      <c r="R901" s="33"/>
      <c r="S901" s="33"/>
      <c r="T901"/>
      <c r="U901" s="39"/>
      <c r="V901" s="39"/>
      <c r="W901" s="40"/>
      <c r="X901"/>
      <c r="Y901"/>
      <c r="Z901"/>
      <c r="AA901"/>
      <c r="AB901"/>
      <c r="AC901"/>
      <c r="AD901"/>
    </row>
    <row r="902" spans="1:30" s="10" customFormat="1" x14ac:dyDescent="0.2">
      <c r="A902" s="30"/>
      <c r="B902" s="4"/>
      <c r="C902" s="4"/>
      <c r="D902" s="32"/>
      <c r="E902" s="32"/>
      <c r="F902" s="35"/>
      <c r="G902" s="31"/>
      <c r="I902" s="32"/>
      <c r="L902" s="33"/>
      <c r="M902" s="33"/>
      <c r="N902" s="33"/>
      <c r="O902" s="33"/>
      <c r="P902" s="33"/>
      <c r="Q902" s="33"/>
      <c r="R902" s="33"/>
      <c r="S902" s="33"/>
      <c r="T902"/>
      <c r="U902" s="39"/>
      <c r="V902" s="39"/>
      <c r="W902" s="40"/>
      <c r="X902"/>
      <c r="Y902"/>
      <c r="Z902"/>
      <c r="AA902"/>
      <c r="AB902"/>
      <c r="AC902"/>
      <c r="AD902"/>
    </row>
    <row r="903" spans="1:30" s="10" customFormat="1" x14ac:dyDescent="0.2">
      <c r="A903" s="30"/>
      <c r="B903" s="4"/>
      <c r="C903" s="4"/>
      <c r="D903" s="32"/>
      <c r="E903" s="32"/>
      <c r="F903" s="35"/>
      <c r="G903" s="31"/>
      <c r="I903" s="32"/>
      <c r="L903" s="33"/>
      <c r="M903" s="33"/>
      <c r="N903" s="33"/>
      <c r="O903" s="33"/>
      <c r="P903" s="33"/>
      <c r="Q903" s="33"/>
      <c r="R903" s="33"/>
      <c r="S903" s="33"/>
      <c r="T903"/>
      <c r="U903" s="39"/>
      <c r="V903" s="39"/>
      <c r="W903" s="40"/>
      <c r="X903"/>
      <c r="Y903"/>
      <c r="Z903"/>
      <c r="AA903"/>
      <c r="AB903"/>
      <c r="AC903"/>
      <c r="AD903"/>
    </row>
    <row r="904" spans="1:30" s="10" customFormat="1" x14ac:dyDescent="0.2">
      <c r="A904" s="30"/>
      <c r="B904" s="4"/>
      <c r="C904" s="4"/>
      <c r="D904" s="32"/>
      <c r="E904" s="32"/>
      <c r="F904" s="35"/>
      <c r="G904" s="31"/>
      <c r="I904" s="32"/>
      <c r="L904" s="33"/>
      <c r="M904" s="33"/>
      <c r="N904" s="33"/>
      <c r="O904" s="33"/>
      <c r="P904" s="33"/>
      <c r="Q904" s="33"/>
      <c r="R904" s="33"/>
      <c r="S904" s="33"/>
      <c r="T904"/>
      <c r="U904" s="39"/>
      <c r="V904" s="39"/>
      <c r="W904" s="40"/>
      <c r="X904"/>
      <c r="Y904"/>
      <c r="Z904"/>
      <c r="AA904"/>
      <c r="AB904"/>
      <c r="AC904"/>
      <c r="AD904"/>
    </row>
    <row r="905" spans="1:30" s="10" customFormat="1" x14ac:dyDescent="0.2">
      <c r="A905" s="30"/>
      <c r="B905" s="4"/>
      <c r="C905" s="4"/>
      <c r="D905" s="32"/>
      <c r="E905" s="32"/>
      <c r="F905" s="35"/>
      <c r="G905" s="31"/>
      <c r="I905" s="32"/>
      <c r="L905" s="33"/>
      <c r="M905" s="33"/>
      <c r="N905" s="33"/>
      <c r="O905" s="33"/>
      <c r="P905" s="33"/>
      <c r="Q905" s="33"/>
      <c r="R905" s="33"/>
      <c r="S905" s="33"/>
      <c r="T905"/>
      <c r="U905" s="39"/>
      <c r="V905" s="39"/>
      <c r="W905" s="40"/>
      <c r="X905"/>
      <c r="Y905"/>
      <c r="Z905"/>
      <c r="AA905"/>
      <c r="AB905"/>
      <c r="AC905"/>
      <c r="AD905"/>
    </row>
    <row r="906" spans="1:30" s="10" customFormat="1" x14ac:dyDescent="0.2">
      <c r="A906" s="30"/>
      <c r="B906" s="4"/>
      <c r="C906" s="4"/>
      <c r="D906" s="32"/>
      <c r="E906" s="32"/>
      <c r="F906" s="35"/>
      <c r="G906" s="31"/>
      <c r="I906" s="32"/>
      <c r="L906" s="33"/>
      <c r="M906" s="33"/>
      <c r="N906" s="33"/>
      <c r="O906" s="33"/>
      <c r="P906" s="33"/>
      <c r="Q906" s="33"/>
      <c r="R906" s="33"/>
      <c r="S906" s="33"/>
      <c r="T906"/>
      <c r="U906" s="39"/>
      <c r="V906" s="39"/>
      <c r="W906" s="40"/>
      <c r="X906"/>
      <c r="Y906"/>
      <c r="Z906"/>
      <c r="AA906"/>
      <c r="AB906"/>
      <c r="AC906"/>
      <c r="AD906"/>
    </row>
    <row r="907" spans="1:30" s="10" customFormat="1" x14ac:dyDescent="0.2">
      <c r="A907" s="30"/>
      <c r="B907" s="4"/>
      <c r="C907" s="4"/>
      <c r="D907" s="32"/>
      <c r="E907" s="32"/>
      <c r="F907" s="35"/>
      <c r="G907" s="31"/>
      <c r="I907" s="32"/>
      <c r="L907" s="33"/>
      <c r="M907" s="33"/>
      <c r="N907" s="33"/>
      <c r="O907" s="33"/>
      <c r="P907" s="33"/>
      <c r="Q907" s="33"/>
      <c r="R907" s="33"/>
      <c r="S907" s="33"/>
      <c r="T907"/>
      <c r="U907" s="39"/>
      <c r="V907" s="39"/>
      <c r="W907" s="40"/>
      <c r="X907"/>
      <c r="Y907"/>
      <c r="Z907"/>
      <c r="AA907"/>
      <c r="AB907"/>
      <c r="AC907"/>
      <c r="AD907"/>
    </row>
    <row r="908" spans="1:30" s="10" customFormat="1" x14ac:dyDescent="0.2">
      <c r="A908" s="30"/>
      <c r="B908" s="4"/>
      <c r="C908" s="4"/>
      <c r="D908" s="32"/>
      <c r="E908" s="32"/>
      <c r="F908" s="35"/>
      <c r="G908" s="31"/>
      <c r="I908" s="32"/>
      <c r="L908" s="33"/>
      <c r="M908" s="33"/>
      <c r="N908" s="33"/>
      <c r="O908" s="33"/>
      <c r="P908" s="33"/>
      <c r="Q908" s="33"/>
      <c r="R908" s="33"/>
      <c r="S908" s="33"/>
      <c r="T908"/>
      <c r="U908" s="39"/>
      <c r="V908" s="39"/>
      <c r="W908" s="40"/>
      <c r="X908"/>
      <c r="Y908"/>
      <c r="Z908"/>
      <c r="AA908"/>
      <c r="AB908"/>
      <c r="AC908"/>
      <c r="AD908"/>
    </row>
    <row r="909" spans="1:30" s="10" customFormat="1" x14ac:dyDescent="0.2">
      <c r="A909" s="30"/>
      <c r="B909" s="4"/>
      <c r="C909" s="4"/>
      <c r="D909" s="32"/>
      <c r="E909" s="32"/>
      <c r="F909" s="35"/>
      <c r="G909" s="31"/>
      <c r="I909" s="32"/>
      <c r="L909" s="33"/>
      <c r="M909" s="33"/>
      <c r="N909" s="33"/>
      <c r="O909" s="33"/>
      <c r="P909" s="33"/>
      <c r="Q909" s="33"/>
      <c r="R909" s="33"/>
      <c r="S909" s="33"/>
      <c r="T909"/>
      <c r="U909" s="39"/>
      <c r="V909" s="39"/>
      <c r="W909" s="40"/>
      <c r="X909"/>
      <c r="Y909"/>
      <c r="Z909"/>
      <c r="AA909"/>
      <c r="AB909"/>
      <c r="AC909"/>
      <c r="AD909"/>
    </row>
    <row r="910" spans="1:30" s="10" customFormat="1" x14ac:dyDescent="0.2">
      <c r="A910" s="30"/>
      <c r="B910" s="4"/>
      <c r="C910" s="4"/>
      <c r="D910" s="32"/>
      <c r="E910" s="32"/>
      <c r="F910" s="35"/>
      <c r="G910" s="31"/>
      <c r="I910" s="32"/>
      <c r="L910" s="33"/>
      <c r="M910" s="33"/>
      <c r="N910" s="33"/>
      <c r="O910" s="33"/>
      <c r="P910" s="33"/>
      <c r="Q910" s="33"/>
      <c r="R910" s="33"/>
      <c r="S910" s="33"/>
      <c r="T910"/>
      <c r="U910" s="39"/>
      <c r="V910" s="39"/>
      <c r="W910" s="40"/>
      <c r="X910"/>
      <c r="Y910"/>
      <c r="Z910"/>
      <c r="AA910"/>
      <c r="AB910"/>
      <c r="AC910"/>
      <c r="AD910"/>
    </row>
    <row r="911" spans="1:30" s="10" customFormat="1" x14ac:dyDescent="0.2">
      <c r="A911" s="30"/>
      <c r="B911" s="4"/>
      <c r="C911" s="4"/>
      <c r="D911" s="32"/>
      <c r="E911" s="32"/>
      <c r="F911" s="35"/>
      <c r="G911" s="31"/>
      <c r="I911" s="32"/>
      <c r="L911" s="33"/>
      <c r="M911" s="33"/>
      <c r="N911" s="33"/>
      <c r="O911" s="33"/>
      <c r="P911" s="33"/>
      <c r="Q911" s="33"/>
      <c r="R911" s="33"/>
      <c r="S911" s="33"/>
      <c r="T911"/>
      <c r="U911" s="39"/>
      <c r="V911" s="39"/>
      <c r="W911" s="40"/>
      <c r="X911"/>
      <c r="Y911"/>
      <c r="Z911"/>
      <c r="AA911"/>
      <c r="AB911"/>
      <c r="AC911"/>
      <c r="AD911"/>
    </row>
    <row r="912" spans="1:30" s="10" customFormat="1" x14ac:dyDescent="0.2">
      <c r="A912" s="30"/>
      <c r="B912" s="4"/>
      <c r="C912" s="4"/>
      <c r="D912" s="32"/>
      <c r="E912" s="32"/>
      <c r="F912" s="35"/>
      <c r="G912" s="31"/>
      <c r="I912" s="32"/>
      <c r="L912" s="33"/>
      <c r="M912" s="33"/>
      <c r="N912" s="33"/>
      <c r="O912" s="33"/>
      <c r="P912" s="33"/>
      <c r="Q912" s="33"/>
      <c r="R912" s="33"/>
      <c r="S912" s="33"/>
      <c r="T912"/>
      <c r="U912" s="39"/>
      <c r="V912" s="39"/>
      <c r="W912" s="40"/>
      <c r="X912"/>
      <c r="Y912"/>
      <c r="Z912"/>
      <c r="AA912"/>
      <c r="AB912"/>
      <c r="AC912"/>
      <c r="AD912"/>
    </row>
    <row r="913" spans="1:30" s="10" customFormat="1" x14ac:dyDescent="0.2">
      <c r="A913" s="30"/>
      <c r="B913" s="4"/>
      <c r="C913" s="4"/>
      <c r="D913" s="32"/>
      <c r="E913" s="32"/>
      <c r="F913" s="35"/>
      <c r="G913" s="31"/>
      <c r="I913" s="32"/>
      <c r="L913" s="33"/>
      <c r="M913" s="33"/>
      <c r="N913" s="33"/>
      <c r="O913" s="33"/>
      <c r="P913" s="33"/>
      <c r="Q913" s="33"/>
      <c r="R913" s="33"/>
      <c r="S913" s="33"/>
      <c r="T913"/>
      <c r="U913" s="39"/>
      <c r="V913" s="39"/>
      <c r="W913" s="40"/>
      <c r="X913"/>
      <c r="Y913"/>
      <c r="Z913"/>
      <c r="AA913"/>
      <c r="AB913"/>
      <c r="AC913"/>
      <c r="AD913"/>
    </row>
    <row r="914" spans="1:30" s="10" customFormat="1" x14ac:dyDescent="0.2">
      <c r="A914" s="30"/>
      <c r="B914" s="4"/>
      <c r="C914" s="4"/>
      <c r="D914" s="32"/>
      <c r="E914" s="32"/>
      <c r="F914" s="35"/>
      <c r="G914" s="31"/>
      <c r="I914" s="32"/>
      <c r="L914" s="33"/>
      <c r="M914" s="33"/>
      <c r="N914" s="33"/>
      <c r="O914" s="33"/>
      <c r="P914" s="33"/>
      <c r="Q914" s="33"/>
      <c r="R914" s="33"/>
      <c r="S914" s="33"/>
      <c r="T914"/>
      <c r="U914" s="39"/>
      <c r="V914" s="39"/>
      <c r="W914" s="40"/>
      <c r="X914"/>
      <c r="Y914"/>
      <c r="Z914"/>
      <c r="AA914"/>
      <c r="AB914"/>
      <c r="AC914"/>
      <c r="AD914"/>
    </row>
    <row r="915" spans="1:30" s="10" customFormat="1" x14ac:dyDescent="0.2">
      <c r="A915" s="30"/>
      <c r="B915" s="4"/>
      <c r="C915" s="4"/>
      <c r="D915" s="32"/>
      <c r="E915" s="32"/>
      <c r="F915" s="35"/>
      <c r="G915" s="31"/>
      <c r="I915" s="32"/>
      <c r="L915" s="33"/>
      <c r="M915" s="33"/>
      <c r="N915" s="33"/>
      <c r="O915" s="33"/>
      <c r="P915" s="33"/>
      <c r="Q915" s="33"/>
      <c r="R915" s="33"/>
      <c r="S915" s="33"/>
      <c r="T915"/>
      <c r="U915" s="39"/>
      <c r="V915" s="39"/>
      <c r="W915" s="40"/>
      <c r="X915"/>
      <c r="Y915"/>
      <c r="Z915"/>
      <c r="AA915"/>
      <c r="AB915"/>
      <c r="AC915"/>
      <c r="AD915"/>
    </row>
    <row r="916" spans="1:30" s="10" customFormat="1" x14ac:dyDescent="0.2">
      <c r="A916" s="30"/>
      <c r="B916" s="4"/>
      <c r="C916" s="4"/>
      <c r="D916" s="32"/>
      <c r="E916" s="32"/>
      <c r="F916" s="35"/>
      <c r="G916" s="31"/>
      <c r="I916" s="32"/>
      <c r="L916" s="33"/>
      <c r="M916" s="33"/>
      <c r="N916" s="33"/>
      <c r="O916" s="33"/>
      <c r="P916" s="33"/>
      <c r="Q916" s="33"/>
      <c r="R916" s="33"/>
      <c r="S916" s="33"/>
      <c r="T916"/>
      <c r="U916" s="39"/>
      <c r="V916" s="39"/>
      <c r="W916" s="40"/>
      <c r="X916"/>
      <c r="Y916"/>
      <c r="Z916"/>
      <c r="AA916"/>
      <c r="AB916"/>
      <c r="AC916"/>
      <c r="AD916"/>
    </row>
    <row r="917" spans="1:30" s="10" customFormat="1" x14ac:dyDescent="0.2">
      <c r="A917" s="30"/>
      <c r="B917" s="4"/>
      <c r="C917" s="4"/>
      <c r="D917" s="32"/>
      <c r="E917" s="32"/>
      <c r="F917" s="35"/>
      <c r="G917" s="31"/>
      <c r="I917" s="32"/>
      <c r="L917" s="33"/>
      <c r="M917" s="33"/>
      <c r="N917" s="33"/>
      <c r="O917" s="33"/>
      <c r="P917" s="33"/>
      <c r="Q917" s="33"/>
      <c r="R917" s="33"/>
      <c r="S917" s="33"/>
      <c r="T917"/>
      <c r="U917" s="39"/>
      <c r="V917" s="39"/>
      <c r="W917" s="40"/>
      <c r="X917"/>
      <c r="Y917"/>
      <c r="Z917"/>
      <c r="AA917"/>
      <c r="AB917"/>
      <c r="AC917"/>
      <c r="AD917"/>
    </row>
    <row r="918" spans="1:30" s="10" customFormat="1" x14ac:dyDescent="0.2">
      <c r="A918" s="30"/>
      <c r="B918" s="4"/>
      <c r="C918" s="4"/>
      <c r="D918" s="32"/>
      <c r="E918" s="32"/>
      <c r="F918" s="35"/>
      <c r="G918" s="31"/>
      <c r="I918" s="32"/>
      <c r="L918" s="33"/>
      <c r="M918" s="33"/>
      <c r="N918" s="33"/>
      <c r="O918" s="33"/>
      <c r="P918" s="33"/>
      <c r="Q918" s="33"/>
      <c r="R918" s="33"/>
      <c r="S918" s="33"/>
      <c r="T918"/>
      <c r="U918" s="39"/>
      <c r="V918" s="39"/>
      <c r="W918" s="40"/>
      <c r="X918"/>
      <c r="Y918"/>
      <c r="Z918"/>
      <c r="AA918"/>
      <c r="AB918"/>
      <c r="AC918"/>
      <c r="AD918"/>
    </row>
    <row r="919" spans="1:30" s="10" customFormat="1" x14ac:dyDescent="0.2">
      <c r="A919" s="30"/>
      <c r="B919" s="4"/>
      <c r="C919" s="4"/>
      <c r="D919" s="32"/>
      <c r="E919" s="32"/>
      <c r="F919" s="35"/>
      <c r="G919" s="31"/>
      <c r="I919" s="32"/>
      <c r="L919" s="33"/>
      <c r="M919" s="33"/>
      <c r="N919" s="33"/>
      <c r="O919" s="33"/>
      <c r="P919" s="33"/>
      <c r="Q919" s="33"/>
      <c r="R919" s="33"/>
      <c r="S919" s="33"/>
      <c r="T919"/>
      <c r="U919" s="39"/>
      <c r="V919" s="39"/>
      <c r="W919" s="40"/>
      <c r="X919"/>
      <c r="Y919"/>
      <c r="Z919"/>
      <c r="AA919"/>
      <c r="AB919"/>
      <c r="AC919"/>
      <c r="AD919"/>
    </row>
    <row r="920" spans="1:30" s="10" customFormat="1" x14ac:dyDescent="0.2">
      <c r="A920" s="30"/>
      <c r="B920" s="4"/>
      <c r="C920" s="4"/>
      <c r="D920" s="32"/>
      <c r="E920" s="32"/>
      <c r="F920" s="35"/>
      <c r="G920" s="31"/>
      <c r="I920" s="32"/>
      <c r="L920" s="33"/>
      <c r="M920" s="33"/>
      <c r="N920" s="33"/>
      <c r="O920" s="33"/>
      <c r="P920" s="33"/>
      <c r="Q920" s="33"/>
      <c r="R920" s="33"/>
      <c r="S920" s="33"/>
      <c r="T920"/>
      <c r="U920" s="39"/>
      <c r="V920" s="39"/>
      <c r="W920" s="40"/>
      <c r="X920"/>
      <c r="Y920"/>
      <c r="Z920"/>
      <c r="AA920"/>
      <c r="AB920"/>
      <c r="AC920"/>
      <c r="AD920"/>
    </row>
    <row r="921" spans="1:30" s="10" customFormat="1" x14ac:dyDescent="0.2">
      <c r="A921" s="30"/>
      <c r="B921" s="4"/>
      <c r="C921" s="4"/>
      <c r="D921" s="32"/>
      <c r="E921" s="32"/>
      <c r="F921" s="35"/>
      <c r="G921" s="31"/>
      <c r="I921" s="32"/>
      <c r="L921" s="33"/>
      <c r="M921" s="33"/>
      <c r="N921" s="33"/>
      <c r="O921" s="33"/>
      <c r="P921" s="33"/>
      <c r="Q921" s="33"/>
      <c r="R921" s="33"/>
      <c r="S921" s="33"/>
      <c r="T921"/>
      <c r="U921" s="39"/>
      <c r="V921" s="39"/>
      <c r="W921" s="40"/>
      <c r="X921"/>
      <c r="Y921"/>
      <c r="Z921"/>
      <c r="AA921"/>
      <c r="AB921"/>
      <c r="AC921"/>
      <c r="AD921"/>
    </row>
    <row r="922" spans="1:30" s="10" customFormat="1" x14ac:dyDescent="0.2">
      <c r="A922" s="30"/>
      <c r="B922" s="4"/>
      <c r="C922" s="4"/>
      <c r="D922" s="32"/>
      <c r="E922" s="32"/>
      <c r="F922" s="35"/>
      <c r="G922" s="31"/>
      <c r="I922" s="32"/>
      <c r="L922" s="33"/>
      <c r="M922" s="33"/>
      <c r="N922" s="33"/>
      <c r="O922" s="33"/>
      <c r="P922" s="33"/>
      <c r="Q922" s="33"/>
      <c r="R922" s="33"/>
      <c r="S922" s="33"/>
      <c r="T922"/>
      <c r="U922" s="39"/>
      <c r="V922" s="39"/>
      <c r="W922" s="40"/>
      <c r="X922"/>
      <c r="Y922"/>
      <c r="Z922"/>
      <c r="AA922"/>
      <c r="AB922"/>
      <c r="AC922"/>
      <c r="AD922"/>
    </row>
    <row r="923" spans="1:30" s="10" customFormat="1" x14ac:dyDescent="0.2">
      <c r="A923" s="30"/>
      <c r="B923" s="4"/>
      <c r="C923" s="4"/>
      <c r="D923" s="32"/>
      <c r="E923" s="32"/>
      <c r="F923" s="35"/>
      <c r="G923" s="31"/>
      <c r="I923" s="32"/>
      <c r="L923" s="33"/>
      <c r="M923" s="33"/>
      <c r="N923" s="33"/>
      <c r="O923" s="33"/>
      <c r="P923" s="33"/>
      <c r="Q923" s="33"/>
      <c r="R923" s="33"/>
      <c r="S923" s="33"/>
      <c r="T923"/>
      <c r="U923" s="39"/>
      <c r="V923" s="39"/>
      <c r="W923" s="40"/>
      <c r="X923"/>
      <c r="Y923"/>
      <c r="Z923"/>
      <c r="AA923"/>
      <c r="AB923"/>
      <c r="AC923"/>
      <c r="AD923"/>
    </row>
    <row r="924" spans="1:30" s="10" customFormat="1" x14ac:dyDescent="0.2">
      <c r="A924" s="30"/>
      <c r="B924" s="4"/>
      <c r="C924" s="4"/>
      <c r="D924" s="32"/>
      <c r="E924" s="32"/>
      <c r="F924" s="35"/>
      <c r="G924" s="31"/>
      <c r="I924" s="32"/>
      <c r="L924" s="33"/>
      <c r="M924" s="33"/>
      <c r="N924" s="33"/>
      <c r="O924" s="33"/>
      <c r="P924" s="33"/>
      <c r="Q924" s="33"/>
      <c r="R924" s="33"/>
      <c r="S924" s="33"/>
      <c r="T924"/>
      <c r="U924" s="39"/>
      <c r="V924" s="39"/>
      <c r="W924" s="40"/>
      <c r="X924"/>
      <c r="Y924"/>
      <c r="Z924"/>
      <c r="AA924"/>
      <c r="AB924"/>
      <c r="AC924"/>
      <c r="AD924"/>
    </row>
    <row r="925" spans="1:30" s="10" customFormat="1" x14ac:dyDescent="0.2">
      <c r="A925" s="30"/>
      <c r="B925" s="4"/>
      <c r="C925" s="4"/>
      <c r="D925" s="32"/>
      <c r="E925" s="32"/>
      <c r="F925" s="35"/>
      <c r="G925" s="31"/>
      <c r="I925" s="32"/>
      <c r="L925" s="33"/>
      <c r="M925" s="33"/>
      <c r="N925" s="33"/>
      <c r="O925" s="33"/>
      <c r="P925" s="33"/>
      <c r="Q925" s="33"/>
      <c r="R925" s="33"/>
      <c r="S925" s="33"/>
      <c r="T925"/>
      <c r="U925" s="39"/>
      <c r="V925" s="39"/>
      <c r="W925" s="40"/>
      <c r="X925"/>
      <c r="Y925"/>
      <c r="Z925"/>
      <c r="AA925"/>
      <c r="AB925"/>
      <c r="AC925"/>
      <c r="AD925"/>
    </row>
    <row r="926" spans="1:30" s="10" customFormat="1" x14ac:dyDescent="0.2">
      <c r="A926" s="30"/>
      <c r="B926" s="4"/>
      <c r="C926" s="4"/>
      <c r="D926" s="32"/>
      <c r="E926" s="32"/>
      <c r="F926" s="35"/>
      <c r="G926" s="31"/>
      <c r="I926" s="32"/>
      <c r="L926" s="33"/>
      <c r="M926" s="33"/>
      <c r="N926" s="33"/>
      <c r="O926" s="33"/>
      <c r="P926" s="33"/>
      <c r="Q926" s="33"/>
      <c r="R926" s="33"/>
      <c r="S926" s="33"/>
      <c r="T926"/>
      <c r="U926" s="39"/>
      <c r="V926" s="39"/>
      <c r="W926" s="40"/>
      <c r="X926"/>
      <c r="Y926"/>
      <c r="Z926"/>
      <c r="AA926"/>
      <c r="AB926"/>
      <c r="AC926"/>
      <c r="AD926"/>
    </row>
    <row r="927" spans="1:30" s="10" customFormat="1" x14ac:dyDescent="0.2">
      <c r="A927" s="30"/>
      <c r="B927" s="4"/>
      <c r="C927" s="4"/>
      <c r="D927" s="32"/>
      <c r="E927" s="32"/>
      <c r="F927" s="35"/>
      <c r="G927" s="31"/>
      <c r="I927" s="32"/>
      <c r="L927" s="33"/>
      <c r="M927" s="33"/>
      <c r="N927" s="33"/>
      <c r="O927" s="33"/>
      <c r="P927" s="33"/>
      <c r="Q927" s="33"/>
      <c r="R927" s="33"/>
      <c r="S927" s="33"/>
      <c r="T927"/>
      <c r="U927" s="39"/>
      <c r="V927" s="39"/>
      <c r="W927" s="40"/>
      <c r="X927"/>
      <c r="Y927"/>
      <c r="Z927"/>
      <c r="AA927"/>
      <c r="AB927"/>
      <c r="AC927"/>
      <c r="AD927"/>
    </row>
    <row r="928" spans="1:30" s="10" customFormat="1" x14ac:dyDescent="0.2">
      <c r="A928" s="30"/>
      <c r="B928" s="4"/>
      <c r="C928" s="4"/>
      <c r="D928" s="32"/>
      <c r="E928" s="32"/>
      <c r="F928" s="35"/>
      <c r="G928" s="31"/>
      <c r="I928" s="32"/>
      <c r="L928" s="33"/>
      <c r="M928" s="33"/>
      <c r="N928" s="33"/>
      <c r="O928" s="33"/>
      <c r="P928" s="33"/>
      <c r="Q928" s="33"/>
      <c r="R928" s="33"/>
      <c r="S928" s="33"/>
      <c r="T928"/>
      <c r="U928" s="39"/>
      <c r="V928" s="39"/>
      <c r="W928" s="40"/>
      <c r="X928"/>
      <c r="Y928"/>
      <c r="Z928"/>
      <c r="AA928"/>
      <c r="AB928"/>
      <c r="AC928"/>
      <c r="AD928"/>
    </row>
    <row r="929" spans="1:30" s="10" customFormat="1" x14ac:dyDescent="0.2">
      <c r="A929" s="30"/>
      <c r="B929" s="4"/>
      <c r="C929" s="4"/>
      <c r="D929" s="32"/>
      <c r="E929" s="32"/>
      <c r="F929" s="35"/>
      <c r="G929" s="31"/>
      <c r="I929" s="32"/>
      <c r="L929" s="33"/>
      <c r="M929" s="33"/>
      <c r="N929" s="33"/>
      <c r="O929" s="33"/>
      <c r="P929" s="33"/>
      <c r="Q929" s="33"/>
      <c r="R929" s="33"/>
      <c r="S929" s="33"/>
      <c r="T929"/>
      <c r="U929" s="39"/>
      <c r="V929" s="39"/>
      <c r="W929" s="40"/>
      <c r="X929"/>
      <c r="Y929"/>
      <c r="Z929"/>
      <c r="AA929"/>
      <c r="AB929"/>
      <c r="AC929"/>
      <c r="AD929"/>
    </row>
    <row r="930" spans="1:30" s="10" customFormat="1" x14ac:dyDescent="0.2">
      <c r="A930" s="30"/>
      <c r="B930" s="4"/>
      <c r="C930" s="4"/>
      <c r="D930" s="32"/>
      <c r="E930" s="32"/>
      <c r="F930" s="35"/>
      <c r="G930" s="31"/>
      <c r="I930" s="32"/>
      <c r="L930" s="33"/>
      <c r="M930" s="33"/>
      <c r="N930" s="33"/>
      <c r="O930" s="33"/>
      <c r="P930" s="33"/>
      <c r="Q930" s="33"/>
      <c r="R930" s="33"/>
      <c r="S930" s="33"/>
      <c r="T930"/>
      <c r="U930" s="39"/>
      <c r="V930" s="39"/>
      <c r="W930" s="40"/>
      <c r="X930"/>
      <c r="Y930"/>
      <c r="Z930"/>
      <c r="AA930"/>
      <c r="AB930"/>
      <c r="AC930"/>
      <c r="AD930"/>
    </row>
    <row r="931" spans="1:30" s="10" customFormat="1" x14ac:dyDescent="0.2">
      <c r="A931" s="30"/>
      <c r="B931" s="4"/>
      <c r="C931" s="4"/>
      <c r="D931" s="32"/>
      <c r="E931" s="32"/>
      <c r="F931" s="35"/>
      <c r="G931" s="31"/>
      <c r="I931" s="32"/>
      <c r="L931" s="33"/>
      <c r="M931" s="33"/>
      <c r="N931" s="33"/>
      <c r="O931" s="33"/>
      <c r="P931" s="33"/>
      <c r="Q931" s="33"/>
      <c r="R931" s="33"/>
      <c r="S931" s="33"/>
      <c r="T931"/>
      <c r="U931" s="39"/>
      <c r="V931" s="39"/>
      <c r="W931" s="40"/>
      <c r="X931"/>
      <c r="Y931"/>
      <c r="Z931"/>
      <c r="AA931"/>
      <c r="AB931"/>
      <c r="AC931"/>
      <c r="AD931"/>
    </row>
    <row r="932" spans="1:30" s="10" customFormat="1" x14ac:dyDescent="0.2">
      <c r="A932" s="30"/>
      <c r="B932" s="4"/>
      <c r="C932" s="4"/>
      <c r="D932" s="32"/>
      <c r="E932" s="32"/>
      <c r="F932" s="35"/>
      <c r="G932" s="31"/>
      <c r="I932" s="32"/>
      <c r="L932" s="33"/>
      <c r="M932" s="33"/>
      <c r="N932" s="33"/>
      <c r="O932" s="33"/>
      <c r="P932" s="33"/>
      <c r="Q932" s="33"/>
      <c r="R932" s="33"/>
      <c r="S932" s="33"/>
      <c r="T932"/>
      <c r="U932" s="39"/>
      <c r="V932" s="39"/>
      <c r="W932" s="40"/>
      <c r="X932"/>
      <c r="Y932"/>
      <c r="Z932"/>
      <c r="AA932"/>
      <c r="AB932"/>
      <c r="AC932"/>
      <c r="AD932"/>
    </row>
    <row r="933" spans="1:30" s="10" customFormat="1" x14ac:dyDescent="0.2">
      <c r="A933" s="30"/>
      <c r="B933" s="4"/>
      <c r="C933" s="4"/>
      <c r="D933" s="32"/>
      <c r="E933" s="32"/>
      <c r="F933" s="35"/>
      <c r="G933" s="31"/>
      <c r="I933" s="32"/>
      <c r="L933" s="33"/>
      <c r="M933" s="33"/>
      <c r="N933" s="33"/>
      <c r="O933" s="33"/>
      <c r="P933" s="33"/>
      <c r="Q933" s="33"/>
      <c r="R933" s="33"/>
      <c r="S933" s="33"/>
      <c r="T933"/>
      <c r="U933" s="39"/>
      <c r="V933" s="39"/>
      <c r="W933" s="40"/>
      <c r="X933"/>
      <c r="Y933"/>
      <c r="Z933"/>
      <c r="AA933"/>
      <c r="AB933"/>
      <c r="AC933"/>
      <c r="AD933"/>
    </row>
    <row r="934" spans="1:30" s="10" customFormat="1" x14ac:dyDescent="0.2">
      <c r="A934" s="30"/>
      <c r="B934" s="4"/>
      <c r="C934" s="4"/>
      <c r="D934" s="32"/>
      <c r="E934" s="32"/>
      <c r="F934" s="35"/>
      <c r="G934" s="31"/>
      <c r="I934" s="32"/>
      <c r="L934" s="33"/>
      <c r="M934" s="33"/>
      <c r="N934" s="33"/>
      <c r="O934" s="33"/>
      <c r="P934" s="33"/>
      <c r="Q934" s="33"/>
      <c r="R934" s="33"/>
      <c r="S934" s="33"/>
      <c r="T934"/>
      <c r="U934" s="39"/>
      <c r="V934" s="39"/>
      <c r="W934" s="40"/>
      <c r="X934"/>
      <c r="Y934"/>
      <c r="Z934"/>
      <c r="AA934"/>
      <c r="AB934"/>
      <c r="AC934"/>
      <c r="AD934"/>
    </row>
    <row r="935" spans="1:30" s="10" customFormat="1" x14ac:dyDescent="0.2">
      <c r="A935" s="30"/>
      <c r="B935" s="4"/>
      <c r="C935" s="4"/>
      <c r="D935" s="32"/>
      <c r="E935" s="32"/>
      <c r="F935" s="35"/>
      <c r="G935" s="31"/>
      <c r="I935" s="32"/>
      <c r="L935" s="33"/>
      <c r="M935" s="33"/>
      <c r="N935" s="33"/>
      <c r="O935" s="33"/>
      <c r="P935" s="33"/>
      <c r="Q935" s="33"/>
      <c r="R935" s="33"/>
      <c r="S935" s="33"/>
      <c r="T935"/>
      <c r="U935" s="39"/>
      <c r="V935" s="39"/>
      <c r="W935" s="40"/>
      <c r="X935"/>
      <c r="Y935"/>
      <c r="Z935"/>
      <c r="AA935"/>
      <c r="AB935"/>
      <c r="AC935"/>
      <c r="AD935"/>
    </row>
    <row r="936" spans="1:30" s="10" customFormat="1" x14ac:dyDescent="0.2">
      <c r="A936" s="30"/>
      <c r="B936" s="4"/>
      <c r="C936" s="4"/>
      <c r="D936" s="32"/>
      <c r="E936" s="32"/>
      <c r="F936" s="35"/>
      <c r="G936" s="31"/>
      <c r="I936" s="32"/>
      <c r="L936" s="33"/>
      <c r="M936" s="33"/>
      <c r="N936" s="33"/>
      <c r="O936" s="33"/>
      <c r="P936" s="33"/>
      <c r="Q936" s="33"/>
      <c r="R936" s="33"/>
      <c r="S936" s="33"/>
      <c r="T936"/>
      <c r="U936" s="39"/>
      <c r="V936" s="39"/>
      <c r="W936" s="40"/>
      <c r="X936"/>
      <c r="Y936"/>
      <c r="Z936"/>
      <c r="AA936"/>
      <c r="AB936"/>
      <c r="AC936"/>
      <c r="AD936"/>
    </row>
    <row r="937" spans="1:30" s="10" customFormat="1" x14ac:dyDescent="0.2">
      <c r="A937" s="30"/>
      <c r="B937" s="4"/>
      <c r="C937" s="4"/>
      <c r="D937" s="32"/>
      <c r="E937" s="32"/>
      <c r="F937" s="35"/>
      <c r="G937" s="31"/>
      <c r="I937" s="32"/>
      <c r="L937" s="33"/>
      <c r="M937" s="33"/>
      <c r="N937" s="33"/>
      <c r="O937" s="33"/>
      <c r="P937" s="33"/>
      <c r="Q937" s="33"/>
      <c r="R937" s="33"/>
      <c r="S937" s="33"/>
      <c r="T937"/>
      <c r="U937" s="39"/>
      <c r="V937" s="39"/>
      <c r="W937" s="40"/>
      <c r="X937"/>
      <c r="Y937"/>
      <c r="Z937"/>
      <c r="AA937"/>
      <c r="AB937"/>
      <c r="AC937"/>
      <c r="AD937"/>
    </row>
    <row r="938" spans="1:30" s="10" customFormat="1" x14ac:dyDescent="0.2">
      <c r="A938" s="30"/>
      <c r="B938" s="4"/>
      <c r="C938" s="4"/>
      <c r="D938" s="32"/>
      <c r="E938" s="32"/>
      <c r="F938" s="35"/>
      <c r="G938" s="31"/>
      <c r="I938" s="32"/>
      <c r="L938" s="33"/>
      <c r="M938" s="33"/>
      <c r="N938" s="33"/>
      <c r="O938" s="33"/>
      <c r="P938" s="33"/>
      <c r="Q938" s="33"/>
      <c r="R938" s="33"/>
      <c r="S938" s="33"/>
      <c r="T938"/>
      <c r="U938" s="39"/>
      <c r="V938" s="39"/>
      <c r="W938" s="40"/>
      <c r="X938"/>
      <c r="Y938"/>
      <c r="Z938"/>
      <c r="AA938"/>
      <c r="AB938"/>
      <c r="AC938"/>
      <c r="AD938"/>
    </row>
    <row r="939" spans="1:30" s="10" customFormat="1" x14ac:dyDescent="0.2">
      <c r="A939" s="30"/>
      <c r="B939" s="4"/>
      <c r="C939" s="4"/>
      <c r="D939" s="32"/>
      <c r="E939" s="32"/>
      <c r="F939" s="35"/>
      <c r="G939" s="31"/>
      <c r="I939" s="32"/>
      <c r="L939" s="33"/>
      <c r="M939" s="33"/>
      <c r="N939" s="33"/>
      <c r="O939" s="33"/>
      <c r="P939" s="33"/>
      <c r="Q939" s="33"/>
      <c r="R939" s="33"/>
      <c r="S939" s="33"/>
      <c r="T939"/>
      <c r="U939" s="39"/>
      <c r="V939" s="39"/>
      <c r="W939" s="40"/>
      <c r="X939"/>
      <c r="Y939"/>
      <c r="Z939"/>
      <c r="AA939"/>
      <c r="AB939"/>
      <c r="AC939"/>
      <c r="AD939"/>
    </row>
    <row r="940" spans="1:30" s="10" customFormat="1" x14ac:dyDescent="0.2">
      <c r="A940" s="30"/>
      <c r="B940" s="4"/>
      <c r="C940" s="4"/>
      <c r="D940" s="32"/>
      <c r="E940" s="32"/>
      <c r="F940" s="35"/>
      <c r="G940" s="31"/>
      <c r="I940" s="32"/>
      <c r="L940" s="33"/>
      <c r="M940" s="33"/>
      <c r="N940" s="33"/>
      <c r="O940" s="33"/>
      <c r="P940" s="33"/>
      <c r="Q940" s="33"/>
      <c r="R940" s="33"/>
      <c r="S940" s="33"/>
      <c r="T940"/>
      <c r="U940" s="39"/>
      <c r="V940" s="39"/>
      <c r="W940" s="40"/>
      <c r="X940"/>
      <c r="Y940"/>
      <c r="Z940"/>
      <c r="AA940"/>
      <c r="AB940"/>
      <c r="AC940"/>
      <c r="AD940"/>
    </row>
    <row r="941" spans="1:30" s="10" customFormat="1" x14ac:dyDescent="0.2">
      <c r="A941" s="30"/>
      <c r="B941" s="4"/>
      <c r="C941" s="4"/>
      <c r="D941" s="32"/>
      <c r="E941" s="32"/>
      <c r="F941" s="35"/>
      <c r="G941" s="31"/>
      <c r="I941" s="32"/>
      <c r="L941" s="33"/>
      <c r="M941" s="33"/>
      <c r="N941" s="33"/>
      <c r="O941" s="33"/>
      <c r="P941" s="33"/>
      <c r="Q941" s="33"/>
      <c r="R941" s="33"/>
      <c r="S941" s="33"/>
      <c r="T941"/>
      <c r="U941" s="39"/>
      <c r="V941" s="39"/>
      <c r="W941" s="40"/>
      <c r="X941"/>
      <c r="Y941"/>
      <c r="Z941"/>
      <c r="AA941"/>
      <c r="AB941"/>
      <c r="AC941"/>
      <c r="AD941"/>
    </row>
    <row r="942" spans="1:30" s="10" customFormat="1" x14ac:dyDescent="0.2">
      <c r="A942" s="30"/>
      <c r="B942" s="4"/>
      <c r="C942" s="4"/>
      <c r="D942" s="32"/>
      <c r="E942" s="32"/>
      <c r="F942" s="35"/>
      <c r="G942" s="31"/>
      <c r="I942" s="32"/>
      <c r="L942" s="33"/>
      <c r="M942" s="33"/>
      <c r="N942" s="33"/>
      <c r="O942" s="33"/>
      <c r="P942" s="33"/>
      <c r="Q942" s="33"/>
      <c r="R942" s="33"/>
      <c r="S942" s="33"/>
      <c r="T942"/>
      <c r="U942" s="39"/>
      <c r="V942" s="39"/>
      <c r="W942" s="40"/>
      <c r="X942"/>
      <c r="Y942"/>
      <c r="Z942"/>
      <c r="AA942"/>
      <c r="AB942"/>
      <c r="AC942"/>
      <c r="AD942"/>
    </row>
    <row r="943" spans="1:30" s="10" customFormat="1" x14ac:dyDescent="0.2">
      <c r="A943" s="30"/>
      <c r="B943" s="4"/>
      <c r="C943" s="4"/>
      <c r="D943" s="32"/>
      <c r="E943" s="32"/>
      <c r="F943" s="35"/>
      <c r="G943" s="31"/>
      <c r="I943" s="32"/>
      <c r="L943" s="33"/>
      <c r="M943" s="33"/>
      <c r="N943" s="33"/>
      <c r="O943" s="33"/>
      <c r="P943" s="33"/>
      <c r="Q943" s="33"/>
      <c r="R943" s="33"/>
      <c r="S943" s="33"/>
      <c r="T943"/>
      <c r="U943" s="39"/>
      <c r="V943" s="39"/>
      <c r="W943" s="40"/>
      <c r="X943"/>
      <c r="Y943"/>
      <c r="Z943"/>
      <c r="AA943"/>
      <c r="AB943"/>
      <c r="AC943"/>
      <c r="AD943"/>
    </row>
    <row r="944" spans="1:30" s="10" customFormat="1" x14ac:dyDescent="0.2">
      <c r="A944" s="30"/>
      <c r="B944" s="4"/>
      <c r="C944" s="4"/>
      <c r="D944" s="32"/>
      <c r="E944" s="32"/>
      <c r="F944" s="35"/>
      <c r="G944" s="31"/>
      <c r="I944" s="32"/>
      <c r="L944" s="33"/>
      <c r="M944" s="33"/>
      <c r="N944" s="33"/>
      <c r="O944" s="33"/>
      <c r="P944" s="33"/>
      <c r="Q944" s="33"/>
      <c r="R944" s="33"/>
      <c r="S944" s="33"/>
      <c r="T944"/>
      <c r="U944" s="39"/>
      <c r="V944" s="39"/>
      <c r="W944" s="40"/>
      <c r="X944"/>
      <c r="Y944"/>
      <c r="Z944"/>
      <c r="AA944"/>
      <c r="AB944"/>
      <c r="AC944"/>
      <c r="AD944"/>
    </row>
    <row r="945" spans="1:30" s="10" customFormat="1" x14ac:dyDescent="0.2">
      <c r="A945" s="30"/>
      <c r="B945" s="4"/>
      <c r="C945" s="4"/>
      <c r="D945" s="32"/>
      <c r="E945" s="32"/>
      <c r="F945" s="35"/>
      <c r="G945" s="31"/>
      <c r="I945" s="32"/>
      <c r="L945" s="33"/>
      <c r="M945" s="33"/>
      <c r="N945" s="33"/>
      <c r="O945" s="33"/>
      <c r="P945" s="33"/>
      <c r="Q945" s="33"/>
      <c r="R945" s="33"/>
      <c r="S945" s="33"/>
      <c r="T945"/>
      <c r="U945" s="39"/>
      <c r="V945" s="39"/>
      <c r="W945" s="40"/>
      <c r="X945"/>
      <c r="Y945"/>
      <c r="Z945"/>
      <c r="AA945"/>
      <c r="AB945"/>
      <c r="AC945"/>
      <c r="AD945"/>
    </row>
    <row r="946" spans="1:30" s="10" customFormat="1" x14ac:dyDescent="0.2">
      <c r="A946" s="30"/>
      <c r="B946" s="4"/>
      <c r="C946" s="4"/>
      <c r="D946" s="32"/>
      <c r="E946" s="32"/>
      <c r="F946" s="35"/>
      <c r="G946" s="31"/>
      <c r="I946" s="32"/>
      <c r="L946" s="33"/>
      <c r="M946" s="33"/>
      <c r="N946" s="33"/>
      <c r="O946" s="33"/>
      <c r="P946" s="33"/>
      <c r="Q946" s="33"/>
      <c r="R946" s="33"/>
      <c r="S946" s="33"/>
      <c r="T946"/>
      <c r="U946" s="39"/>
      <c r="V946" s="39"/>
      <c r="W946" s="40"/>
      <c r="X946"/>
      <c r="Y946"/>
      <c r="Z946"/>
      <c r="AA946"/>
      <c r="AB946"/>
      <c r="AC946"/>
      <c r="AD946"/>
    </row>
    <row r="947" spans="1:30" s="10" customFormat="1" x14ac:dyDescent="0.2">
      <c r="A947" s="30"/>
      <c r="B947" s="4"/>
      <c r="C947" s="4"/>
      <c r="D947" s="32"/>
      <c r="E947" s="32"/>
      <c r="F947" s="35"/>
      <c r="G947" s="31"/>
      <c r="I947" s="32"/>
      <c r="L947" s="33"/>
      <c r="M947" s="33"/>
      <c r="N947" s="33"/>
      <c r="O947" s="33"/>
      <c r="P947" s="33"/>
      <c r="Q947" s="33"/>
      <c r="R947" s="33"/>
      <c r="S947" s="33"/>
      <c r="T947"/>
      <c r="U947" s="39"/>
      <c r="V947" s="39"/>
      <c r="W947" s="40"/>
      <c r="X947"/>
      <c r="Y947"/>
      <c r="Z947"/>
      <c r="AA947"/>
      <c r="AB947"/>
      <c r="AC947"/>
      <c r="AD947"/>
    </row>
    <row r="948" spans="1:30" s="10" customFormat="1" x14ac:dyDescent="0.2">
      <c r="A948" s="30"/>
      <c r="B948" s="4"/>
      <c r="C948" s="4"/>
      <c r="D948" s="32"/>
      <c r="E948" s="32"/>
      <c r="F948" s="35"/>
      <c r="G948" s="31"/>
      <c r="I948" s="32"/>
      <c r="L948" s="33"/>
      <c r="M948" s="33"/>
      <c r="N948" s="33"/>
      <c r="O948" s="33"/>
      <c r="P948" s="33"/>
      <c r="Q948" s="33"/>
      <c r="R948" s="33"/>
      <c r="S948" s="33"/>
      <c r="T948"/>
      <c r="U948" s="39"/>
      <c r="V948" s="39"/>
      <c r="W948" s="40"/>
      <c r="X948"/>
      <c r="Y948"/>
      <c r="Z948"/>
      <c r="AA948"/>
      <c r="AB948"/>
      <c r="AC948"/>
      <c r="AD948"/>
    </row>
    <row r="949" spans="1:30" s="10" customFormat="1" x14ac:dyDescent="0.2">
      <c r="A949" s="30"/>
      <c r="B949" s="4"/>
      <c r="C949" s="4"/>
      <c r="D949" s="32"/>
      <c r="E949" s="32"/>
      <c r="F949" s="35"/>
      <c r="G949" s="31"/>
      <c r="I949" s="32"/>
      <c r="L949" s="33"/>
      <c r="M949" s="33"/>
      <c r="N949" s="33"/>
      <c r="O949" s="33"/>
      <c r="P949" s="33"/>
      <c r="Q949" s="33"/>
      <c r="R949" s="33"/>
      <c r="S949" s="33"/>
      <c r="T949"/>
      <c r="U949" s="39"/>
      <c r="V949" s="39"/>
      <c r="W949" s="40"/>
      <c r="X949"/>
      <c r="Y949"/>
      <c r="Z949"/>
      <c r="AA949"/>
      <c r="AB949"/>
      <c r="AC949"/>
      <c r="AD949"/>
    </row>
    <row r="950" spans="1:30" s="10" customFormat="1" x14ac:dyDescent="0.2">
      <c r="A950" s="30"/>
      <c r="B950" s="4"/>
      <c r="C950" s="4"/>
      <c r="D950" s="32"/>
      <c r="E950" s="32"/>
      <c r="F950" s="35"/>
      <c r="G950" s="31"/>
      <c r="I950" s="32"/>
      <c r="L950" s="33"/>
      <c r="M950" s="33"/>
      <c r="N950" s="33"/>
      <c r="O950" s="33"/>
      <c r="P950" s="33"/>
      <c r="Q950" s="33"/>
      <c r="R950" s="33"/>
      <c r="S950" s="33"/>
      <c r="T950"/>
      <c r="U950" s="39"/>
      <c r="V950" s="39"/>
      <c r="W950" s="40"/>
      <c r="X950"/>
      <c r="Y950"/>
      <c r="Z950"/>
      <c r="AA950"/>
      <c r="AB950"/>
      <c r="AC950"/>
      <c r="AD950"/>
    </row>
    <row r="951" spans="1:30" s="10" customFormat="1" x14ac:dyDescent="0.2">
      <c r="A951" s="30"/>
      <c r="B951" s="4"/>
      <c r="C951" s="4"/>
      <c r="D951" s="32"/>
      <c r="E951" s="32"/>
      <c r="F951" s="35"/>
      <c r="G951" s="31"/>
      <c r="I951" s="32"/>
      <c r="L951" s="33"/>
      <c r="M951" s="33"/>
      <c r="N951" s="33"/>
      <c r="O951" s="33"/>
      <c r="P951" s="33"/>
      <c r="Q951" s="33"/>
      <c r="R951" s="33"/>
      <c r="S951" s="33"/>
      <c r="T951"/>
      <c r="U951" s="39"/>
      <c r="V951" s="39"/>
      <c r="W951" s="40"/>
      <c r="X951"/>
      <c r="Y951"/>
      <c r="Z951"/>
      <c r="AA951"/>
      <c r="AB951"/>
      <c r="AC951"/>
      <c r="AD951"/>
    </row>
    <row r="952" spans="1:30" s="10" customFormat="1" x14ac:dyDescent="0.2">
      <c r="A952" s="30"/>
      <c r="B952" s="4"/>
      <c r="C952" s="4"/>
      <c r="D952" s="32"/>
      <c r="E952" s="32"/>
      <c r="F952" s="35"/>
      <c r="G952" s="31"/>
      <c r="I952" s="32"/>
      <c r="L952" s="33"/>
      <c r="M952" s="33"/>
      <c r="N952" s="33"/>
      <c r="O952" s="33"/>
      <c r="P952" s="33"/>
      <c r="Q952" s="33"/>
      <c r="R952" s="33"/>
      <c r="S952" s="33"/>
      <c r="T952"/>
      <c r="U952" s="39"/>
      <c r="V952" s="39"/>
      <c r="W952" s="40"/>
      <c r="X952"/>
      <c r="Y952"/>
      <c r="Z952"/>
      <c r="AA952"/>
      <c r="AB952"/>
      <c r="AC952"/>
      <c r="AD952"/>
    </row>
    <row r="953" spans="1:30" s="10" customFormat="1" x14ac:dyDescent="0.2">
      <c r="A953" s="30"/>
      <c r="B953" s="4"/>
      <c r="C953" s="4"/>
      <c r="D953" s="32"/>
      <c r="E953" s="32"/>
      <c r="F953" s="35"/>
      <c r="G953" s="31"/>
      <c r="I953" s="32"/>
      <c r="L953" s="33"/>
      <c r="M953" s="33"/>
      <c r="N953" s="33"/>
      <c r="O953" s="33"/>
      <c r="P953" s="33"/>
      <c r="Q953" s="33"/>
      <c r="R953" s="33"/>
      <c r="S953" s="33"/>
      <c r="T953"/>
      <c r="U953" s="39"/>
      <c r="V953" s="39"/>
      <c r="W953" s="40"/>
      <c r="X953"/>
      <c r="Y953"/>
      <c r="Z953"/>
      <c r="AA953"/>
      <c r="AB953"/>
      <c r="AC953"/>
      <c r="AD953"/>
    </row>
    <row r="954" spans="1:30" s="10" customFormat="1" x14ac:dyDescent="0.2">
      <c r="A954" s="30"/>
      <c r="B954" s="4"/>
      <c r="C954" s="4"/>
      <c r="D954" s="32"/>
      <c r="E954" s="32"/>
      <c r="F954" s="35"/>
      <c r="G954" s="31"/>
      <c r="I954" s="32"/>
      <c r="L954" s="33"/>
      <c r="M954" s="33"/>
      <c r="N954" s="33"/>
      <c r="O954" s="33"/>
      <c r="P954" s="33"/>
      <c r="Q954" s="33"/>
      <c r="R954" s="33"/>
      <c r="S954" s="33"/>
      <c r="T954"/>
      <c r="U954" s="39"/>
      <c r="V954" s="39"/>
      <c r="W954" s="40"/>
      <c r="X954"/>
      <c r="Y954"/>
      <c r="Z954"/>
      <c r="AA954"/>
      <c r="AB954"/>
      <c r="AC954"/>
      <c r="AD954"/>
    </row>
    <row r="955" spans="1:30" s="10" customFormat="1" x14ac:dyDescent="0.2">
      <c r="A955" s="30"/>
      <c r="B955" s="4"/>
      <c r="C955" s="4"/>
      <c r="D955" s="32"/>
      <c r="E955" s="32"/>
      <c r="F955" s="35"/>
      <c r="G955" s="31"/>
      <c r="I955" s="32"/>
      <c r="L955" s="33"/>
      <c r="M955" s="33"/>
      <c r="N955" s="33"/>
      <c r="O955" s="33"/>
      <c r="P955" s="33"/>
      <c r="Q955" s="33"/>
      <c r="R955" s="33"/>
      <c r="S955" s="33"/>
      <c r="T955"/>
      <c r="U955" s="39"/>
      <c r="V955" s="39"/>
      <c r="W955" s="40"/>
      <c r="X955"/>
      <c r="Y955"/>
      <c r="Z955"/>
      <c r="AA955"/>
      <c r="AB955"/>
      <c r="AC955"/>
      <c r="AD955"/>
    </row>
    <row r="956" spans="1:30" s="10" customFormat="1" x14ac:dyDescent="0.2">
      <c r="A956" s="30"/>
      <c r="B956" s="4"/>
      <c r="C956" s="4"/>
      <c r="D956" s="32"/>
      <c r="E956" s="32"/>
      <c r="F956" s="35"/>
      <c r="G956" s="31"/>
      <c r="I956" s="32"/>
      <c r="L956" s="33"/>
      <c r="M956" s="33"/>
      <c r="N956" s="33"/>
      <c r="O956" s="33"/>
      <c r="P956" s="33"/>
      <c r="Q956" s="33"/>
      <c r="R956" s="33"/>
      <c r="S956" s="33"/>
      <c r="T956"/>
      <c r="U956" s="39"/>
      <c r="V956" s="39"/>
      <c r="W956" s="40"/>
      <c r="X956"/>
      <c r="Y956"/>
      <c r="Z956"/>
      <c r="AA956"/>
      <c r="AB956"/>
      <c r="AC956"/>
      <c r="AD956"/>
    </row>
    <row r="957" spans="1:30" s="10" customFormat="1" x14ac:dyDescent="0.2">
      <c r="A957" s="30"/>
      <c r="B957" s="4"/>
      <c r="C957" s="4"/>
      <c r="D957" s="32"/>
      <c r="E957" s="32"/>
      <c r="F957" s="35"/>
      <c r="G957" s="31"/>
      <c r="I957" s="32"/>
      <c r="L957" s="33"/>
      <c r="M957" s="33"/>
      <c r="N957" s="33"/>
      <c r="O957" s="33"/>
      <c r="P957" s="33"/>
      <c r="Q957" s="33"/>
      <c r="R957" s="33"/>
      <c r="S957" s="33"/>
      <c r="T957"/>
      <c r="U957" s="39"/>
      <c r="V957" s="39"/>
      <c r="W957" s="40"/>
      <c r="X957"/>
      <c r="Y957"/>
      <c r="Z957"/>
      <c r="AA957"/>
      <c r="AB957"/>
      <c r="AC957"/>
      <c r="AD957"/>
    </row>
    <row r="958" spans="1:30" s="10" customFormat="1" x14ac:dyDescent="0.2">
      <c r="A958" s="30"/>
      <c r="B958" s="4"/>
      <c r="C958" s="4"/>
      <c r="D958" s="32"/>
      <c r="E958" s="32"/>
      <c r="F958" s="35"/>
      <c r="G958" s="31"/>
      <c r="I958" s="32"/>
      <c r="L958" s="33"/>
      <c r="M958" s="33"/>
      <c r="N958" s="33"/>
      <c r="O958" s="33"/>
      <c r="P958" s="33"/>
      <c r="Q958" s="33"/>
      <c r="R958" s="33"/>
      <c r="S958" s="33"/>
      <c r="T958"/>
      <c r="U958" s="39"/>
      <c r="V958" s="39"/>
      <c r="W958" s="40"/>
      <c r="X958"/>
      <c r="Y958"/>
      <c r="Z958"/>
      <c r="AA958"/>
      <c r="AB958"/>
      <c r="AC958"/>
      <c r="AD958"/>
    </row>
    <row r="959" spans="1:30" s="10" customFormat="1" x14ac:dyDescent="0.2">
      <c r="A959" s="30"/>
      <c r="B959" s="4"/>
      <c r="C959" s="4"/>
      <c r="D959" s="32"/>
      <c r="E959" s="32"/>
      <c r="F959" s="35"/>
      <c r="G959" s="31"/>
      <c r="I959" s="32"/>
      <c r="L959" s="33"/>
      <c r="M959" s="33"/>
      <c r="N959" s="33"/>
      <c r="O959" s="33"/>
      <c r="P959" s="33"/>
      <c r="Q959" s="33"/>
      <c r="R959" s="33"/>
      <c r="S959" s="33"/>
      <c r="T959"/>
      <c r="U959" s="39"/>
      <c r="V959" s="39"/>
      <c r="W959" s="40"/>
      <c r="X959"/>
      <c r="Y959"/>
      <c r="Z959"/>
      <c r="AA959"/>
      <c r="AB959"/>
      <c r="AC959"/>
      <c r="AD959"/>
    </row>
    <row r="960" spans="1:30" s="10" customFormat="1" x14ac:dyDescent="0.2">
      <c r="A960" s="30"/>
      <c r="B960" s="4"/>
      <c r="C960" s="4"/>
      <c r="D960" s="32"/>
      <c r="E960" s="32"/>
      <c r="F960" s="35"/>
      <c r="G960" s="31"/>
      <c r="I960" s="32"/>
      <c r="L960" s="33"/>
      <c r="M960" s="33"/>
      <c r="N960" s="33"/>
      <c r="O960" s="33"/>
      <c r="P960" s="33"/>
      <c r="Q960" s="33"/>
      <c r="R960" s="33"/>
      <c r="S960" s="33"/>
      <c r="T960"/>
      <c r="U960" s="39"/>
      <c r="V960" s="39"/>
      <c r="W960" s="40"/>
      <c r="X960"/>
      <c r="Y960"/>
      <c r="Z960"/>
      <c r="AA960"/>
      <c r="AB960"/>
      <c r="AC960"/>
      <c r="AD960"/>
    </row>
    <row r="961" spans="1:30" s="10" customFormat="1" x14ac:dyDescent="0.2">
      <c r="A961" s="30"/>
      <c r="B961" s="4"/>
      <c r="C961" s="4"/>
      <c r="D961" s="32"/>
      <c r="E961" s="32"/>
      <c r="F961" s="35"/>
      <c r="G961" s="31"/>
      <c r="I961" s="32"/>
      <c r="L961" s="33"/>
      <c r="M961" s="33"/>
      <c r="N961" s="33"/>
      <c r="O961" s="33"/>
      <c r="P961" s="33"/>
      <c r="Q961" s="33"/>
      <c r="R961" s="33"/>
      <c r="S961" s="33"/>
      <c r="T961"/>
      <c r="U961" s="39"/>
      <c r="V961" s="39"/>
      <c r="W961" s="40"/>
      <c r="X961"/>
      <c r="Y961"/>
      <c r="Z961"/>
      <c r="AA961"/>
      <c r="AB961"/>
      <c r="AC961"/>
      <c r="AD961"/>
    </row>
    <row r="962" spans="1:30" s="10" customFormat="1" x14ac:dyDescent="0.2">
      <c r="A962" s="30"/>
      <c r="B962" s="4"/>
      <c r="C962" s="4"/>
      <c r="D962" s="32"/>
      <c r="E962" s="32"/>
      <c r="F962" s="35"/>
      <c r="G962" s="31"/>
      <c r="I962" s="32"/>
      <c r="L962" s="33"/>
      <c r="M962" s="33"/>
      <c r="N962" s="33"/>
      <c r="O962" s="33"/>
      <c r="P962" s="33"/>
      <c r="Q962" s="33"/>
      <c r="R962" s="33"/>
      <c r="S962" s="33"/>
      <c r="T962"/>
      <c r="U962" s="39"/>
      <c r="V962" s="39"/>
      <c r="W962" s="40"/>
      <c r="X962"/>
      <c r="Y962"/>
      <c r="Z962"/>
      <c r="AA962"/>
      <c r="AB962"/>
      <c r="AC962"/>
      <c r="AD962"/>
    </row>
    <row r="963" spans="1:30" s="10" customFormat="1" x14ac:dyDescent="0.2">
      <c r="A963" s="30"/>
      <c r="B963" s="4"/>
      <c r="C963" s="4"/>
      <c r="D963" s="32"/>
      <c r="E963" s="32"/>
      <c r="F963" s="35"/>
      <c r="G963" s="31"/>
      <c r="I963" s="32"/>
      <c r="L963" s="33"/>
      <c r="M963" s="33"/>
      <c r="N963" s="33"/>
      <c r="O963" s="33"/>
      <c r="P963" s="33"/>
      <c r="Q963" s="33"/>
      <c r="R963" s="33"/>
      <c r="S963" s="33"/>
      <c r="T963"/>
      <c r="U963" s="39"/>
      <c r="V963" s="39"/>
      <c r="W963" s="40"/>
      <c r="X963"/>
      <c r="Y963"/>
      <c r="Z963"/>
      <c r="AA963"/>
      <c r="AB963"/>
      <c r="AC963"/>
      <c r="AD963"/>
    </row>
    <row r="964" spans="1:30" s="10" customFormat="1" x14ac:dyDescent="0.2">
      <c r="A964" s="30"/>
      <c r="B964" s="4"/>
      <c r="C964" s="4"/>
      <c r="D964" s="32"/>
      <c r="E964" s="32"/>
      <c r="F964" s="35"/>
      <c r="G964" s="31"/>
      <c r="I964" s="32"/>
      <c r="L964" s="33"/>
      <c r="M964" s="33"/>
      <c r="N964" s="33"/>
      <c r="O964" s="33"/>
      <c r="P964" s="33"/>
      <c r="Q964" s="33"/>
      <c r="R964" s="33"/>
      <c r="S964" s="33"/>
      <c r="T964"/>
      <c r="U964" s="39"/>
      <c r="V964" s="39"/>
      <c r="W964" s="40"/>
      <c r="X964"/>
      <c r="Y964"/>
      <c r="Z964"/>
      <c r="AA964"/>
      <c r="AB964"/>
      <c r="AC964"/>
      <c r="AD964"/>
    </row>
    <row r="965" spans="1:30" s="10" customFormat="1" x14ac:dyDescent="0.2">
      <c r="A965" s="30"/>
      <c r="B965" s="4"/>
      <c r="C965" s="4"/>
      <c r="D965" s="32"/>
      <c r="E965" s="32"/>
      <c r="F965" s="35"/>
      <c r="G965" s="31"/>
      <c r="I965" s="32"/>
      <c r="L965" s="33"/>
      <c r="M965" s="33"/>
      <c r="N965" s="33"/>
      <c r="O965" s="33"/>
      <c r="P965" s="33"/>
      <c r="Q965" s="33"/>
      <c r="R965" s="33"/>
      <c r="S965" s="33"/>
      <c r="T965"/>
      <c r="U965" s="39"/>
      <c r="V965" s="39"/>
      <c r="W965" s="40"/>
      <c r="X965"/>
      <c r="Y965"/>
      <c r="Z965"/>
      <c r="AA965"/>
      <c r="AB965"/>
      <c r="AC965"/>
      <c r="AD965"/>
    </row>
    <row r="966" spans="1:30" s="10" customFormat="1" x14ac:dyDescent="0.2">
      <c r="A966" s="30"/>
      <c r="B966" s="4"/>
      <c r="C966" s="4"/>
      <c r="D966" s="32"/>
      <c r="E966" s="32"/>
      <c r="F966" s="35"/>
      <c r="G966" s="31"/>
      <c r="I966" s="32"/>
      <c r="L966" s="33"/>
      <c r="M966" s="33"/>
      <c r="N966" s="33"/>
      <c r="O966" s="33"/>
      <c r="P966" s="33"/>
      <c r="Q966" s="33"/>
      <c r="R966" s="33"/>
      <c r="S966" s="33"/>
      <c r="T966"/>
      <c r="U966" s="39"/>
      <c r="V966" s="39"/>
      <c r="W966" s="40"/>
      <c r="X966"/>
      <c r="Y966"/>
      <c r="Z966"/>
      <c r="AA966"/>
      <c r="AB966"/>
      <c r="AC966"/>
      <c r="AD966"/>
    </row>
    <row r="967" spans="1:30" s="10" customFormat="1" x14ac:dyDescent="0.2">
      <c r="A967" s="30"/>
      <c r="B967" s="4"/>
      <c r="C967" s="4"/>
      <c r="D967" s="32"/>
      <c r="E967" s="32"/>
      <c r="F967" s="35"/>
      <c r="G967" s="31"/>
      <c r="I967" s="32"/>
      <c r="L967" s="33"/>
      <c r="M967" s="33"/>
      <c r="N967" s="33"/>
      <c r="O967" s="33"/>
      <c r="P967" s="33"/>
      <c r="Q967" s="33"/>
      <c r="R967" s="33"/>
      <c r="S967" s="33"/>
      <c r="T967"/>
      <c r="U967" s="39"/>
      <c r="V967" s="39"/>
      <c r="W967" s="40"/>
      <c r="X967"/>
      <c r="Y967"/>
      <c r="Z967"/>
      <c r="AA967"/>
      <c r="AB967"/>
      <c r="AC967"/>
      <c r="AD967"/>
    </row>
    <row r="968" spans="1:30" s="10" customFormat="1" x14ac:dyDescent="0.2">
      <c r="A968" s="30"/>
      <c r="B968" s="4"/>
      <c r="C968" s="4"/>
      <c r="D968" s="32"/>
      <c r="E968" s="32"/>
      <c r="F968" s="35"/>
      <c r="G968" s="31"/>
      <c r="I968" s="32"/>
      <c r="L968" s="33"/>
      <c r="M968" s="33"/>
      <c r="N968" s="33"/>
      <c r="O968" s="33"/>
      <c r="P968" s="33"/>
      <c r="Q968" s="33"/>
      <c r="R968" s="33"/>
      <c r="S968" s="33"/>
      <c r="T968"/>
      <c r="U968" s="39"/>
      <c r="V968" s="39"/>
      <c r="W968" s="40"/>
      <c r="X968"/>
      <c r="Y968"/>
      <c r="Z968"/>
      <c r="AA968"/>
      <c r="AB968"/>
      <c r="AC968"/>
      <c r="AD968"/>
    </row>
    <row r="969" spans="1:30" s="10" customFormat="1" x14ac:dyDescent="0.2">
      <c r="A969" s="30"/>
      <c r="B969" s="4"/>
      <c r="C969" s="4"/>
      <c r="D969" s="32"/>
      <c r="E969" s="32"/>
      <c r="F969" s="35"/>
      <c r="G969" s="31"/>
      <c r="I969" s="32"/>
      <c r="L969" s="33"/>
      <c r="M969" s="33"/>
      <c r="N969" s="33"/>
      <c r="O969" s="33"/>
      <c r="P969" s="33"/>
      <c r="Q969" s="33"/>
      <c r="R969" s="33"/>
      <c r="S969" s="33"/>
      <c r="T969"/>
      <c r="U969" s="39"/>
      <c r="V969" s="39"/>
      <c r="W969" s="40"/>
      <c r="X969"/>
      <c r="Y969"/>
      <c r="Z969"/>
      <c r="AA969"/>
      <c r="AB969"/>
      <c r="AC969"/>
      <c r="AD969"/>
    </row>
    <row r="970" spans="1:30" s="10" customFormat="1" x14ac:dyDescent="0.2">
      <c r="A970" s="30"/>
      <c r="B970" s="4"/>
      <c r="C970" s="4"/>
      <c r="D970" s="32"/>
      <c r="E970" s="32"/>
      <c r="F970" s="35"/>
      <c r="G970" s="31"/>
      <c r="I970" s="32"/>
      <c r="L970" s="33"/>
      <c r="M970" s="33"/>
      <c r="N970" s="33"/>
      <c r="O970" s="33"/>
      <c r="P970" s="33"/>
      <c r="Q970" s="33"/>
      <c r="R970" s="33"/>
      <c r="S970" s="33"/>
      <c r="T970"/>
      <c r="U970" s="39"/>
      <c r="V970" s="39"/>
      <c r="W970" s="40"/>
      <c r="X970"/>
      <c r="Y970"/>
      <c r="Z970"/>
      <c r="AA970"/>
      <c r="AB970"/>
      <c r="AC970"/>
      <c r="AD970"/>
    </row>
    <row r="971" spans="1:30" s="10" customFormat="1" x14ac:dyDescent="0.2">
      <c r="A971" s="30"/>
      <c r="B971" s="4"/>
      <c r="C971" s="4"/>
      <c r="D971" s="32"/>
      <c r="E971" s="32"/>
      <c r="F971" s="35"/>
      <c r="G971" s="31"/>
      <c r="I971" s="32"/>
      <c r="L971" s="33"/>
      <c r="M971" s="33"/>
      <c r="N971" s="33"/>
      <c r="O971" s="33"/>
      <c r="P971" s="33"/>
      <c r="Q971" s="33"/>
      <c r="R971" s="33"/>
      <c r="S971" s="33"/>
      <c r="T971"/>
      <c r="U971" s="39"/>
      <c r="V971" s="39"/>
      <c r="W971" s="40"/>
      <c r="X971"/>
      <c r="Y971"/>
      <c r="Z971"/>
      <c r="AA971"/>
      <c r="AB971"/>
      <c r="AC971"/>
      <c r="AD971"/>
    </row>
    <row r="972" spans="1:30" s="10" customFormat="1" x14ac:dyDescent="0.2">
      <c r="A972" s="30"/>
      <c r="B972" s="4"/>
      <c r="C972" s="4"/>
      <c r="D972" s="32"/>
      <c r="E972" s="32"/>
      <c r="F972" s="35"/>
      <c r="G972" s="31"/>
      <c r="I972" s="32"/>
      <c r="L972" s="33"/>
      <c r="M972" s="33"/>
      <c r="N972" s="33"/>
      <c r="O972" s="33"/>
      <c r="P972" s="33"/>
      <c r="Q972" s="33"/>
      <c r="R972" s="33"/>
      <c r="S972" s="33"/>
      <c r="T972"/>
      <c r="U972" s="39"/>
      <c r="V972" s="39"/>
      <c r="W972" s="40"/>
      <c r="X972"/>
      <c r="Y972"/>
      <c r="Z972"/>
      <c r="AA972"/>
      <c r="AB972"/>
      <c r="AC972"/>
      <c r="AD972"/>
    </row>
    <row r="973" spans="1:30" s="10" customFormat="1" x14ac:dyDescent="0.2">
      <c r="A973" s="30"/>
      <c r="B973" s="4"/>
      <c r="C973" s="4"/>
      <c r="D973" s="32"/>
      <c r="E973" s="32"/>
      <c r="F973" s="35"/>
      <c r="G973" s="31"/>
      <c r="I973" s="32"/>
      <c r="L973" s="33"/>
      <c r="M973" s="33"/>
      <c r="N973" s="33"/>
      <c r="O973" s="33"/>
      <c r="P973" s="33"/>
      <c r="Q973" s="33"/>
      <c r="R973" s="33"/>
      <c r="S973" s="33"/>
      <c r="T973"/>
      <c r="U973" s="39"/>
      <c r="V973" s="39"/>
      <c r="W973" s="40"/>
      <c r="X973"/>
      <c r="Y973"/>
      <c r="Z973"/>
      <c r="AA973"/>
      <c r="AB973"/>
      <c r="AC973"/>
      <c r="AD973"/>
    </row>
    <row r="974" spans="1:30" s="10" customFormat="1" x14ac:dyDescent="0.2">
      <c r="A974" s="30"/>
      <c r="B974" s="4"/>
      <c r="C974" s="4"/>
      <c r="D974" s="32"/>
      <c r="E974" s="32"/>
      <c r="F974" s="35"/>
      <c r="G974" s="31"/>
      <c r="I974" s="32"/>
      <c r="L974" s="33"/>
      <c r="M974" s="33"/>
      <c r="N974" s="33"/>
      <c r="O974" s="33"/>
      <c r="P974" s="33"/>
      <c r="Q974" s="33"/>
      <c r="R974" s="33"/>
      <c r="S974" s="33"/>
      <c r="T974"/>
      <c r="U974" s="39"/>
      <c r="V974" s="39"/>
      <c r="W974" s="40"/>
      <c r="X974"/>
      <c r="Y974"/>
      <c r="Z974"/>
      <c r="AA974"/>
      <c r="AB974"/>
      <c r="AC974"/>
      <c r="AD974"/>
    </row>
    <row r="975" spans="1:30" s="10" customFormat="1" x14ac:dyDescent="0.2">
      <c r="A975" s="30"/>
      <c r="B975" s="4"/>
      <c r="C975" s="4"/>
      <c r="D975" s="32"/>
      <c r="E975" s="32"/>
      <c r="F975" s="35"/>
      <c r="G975" s="31"/>
      <c r="I975" s="32"/>
      <c r="L975" s="33"/>
      <c r="M975" s="33"/>
      <c r="N975" s="33"/>
      <c r="O975" s="33"/>
      <c r="P975" s="33"/>
      <c r="Q975" s="33"/>
      <c r="R975" s="33"/>
      <c r="S975" s="33"/>
      <c r="T975"/>
      <c r="U975" s="39"/>
      <c r="V975" s="39"/>
      <c r="W975" s="40"/>
      <c r="X975"/>
      <c r="Y975"/>
      <c r="Z975"/>
      <c r="AA975"/>
      <c r="AB975"/>
      <c r="AC975"/>
      <c r="AD975"/>
    </row>
    <row r="976" spans="1:30" s="10" customFormat="1" x14ac:dyDescent="0.2">
      <c r="A976" s="30"/>
      <c r="B976" s="4"/>
      <c r="C976" s="4"/>
      <c r="D976" s="32"/>
      <c r="E976" s="32"/>
      <c r="F976" s="35"/>
      <c r="G976" s="31"/>
      <c r="I976" s="32"/>
      <c r="L976" s="33"/>
      <c r="M976" s="33"/>
      <c r="N976" s="33"/>
      <c r="O976" s="33"/>
      <c r="P976" s="33"/>
      <c r="Q976" s="33"/>
      <c r="R976" s="33"/>
      <c r="S976" s="33"/>
      <c r="T976"/>
      <c r="U976" s="39"/>
      <c r="V976" s="39"/>
      <c r="W976" s="40"/>
      <c r="X976"/>
      <c r="Y976"/>
      <c r="Z976"/>
      <c r="AA976"/>
      <c r="AB976"/>
      <c r="AC976"/>
      <c r="AD976"/>
    </row>
    <row r="977" spans="1:30" s="10" customFormat="1" x14ac:dyDescent="0.2">
      <c r="A977" s="30"/>
      <c r="B977" s="4"/>
      <c r="C977" s="4"/>
      <c r="D977" s="32"/>
      <c r="E977" s="32"/>
      <c r="F977" s="35"/>
      <c r="G977" s="31"/>
      <c r="I977" s="32"/>
      <c r="L977" s="33"/>
      <c r="M977" s="33"/>
      <c r="N977" s="33"/>
      <c r="O977" s="33"/>
      <c r="P977" s="33"/>
      <c r="Q977" s="33"/>
      <c r="R977" s="33"/>
      <c r="S977" s="33"/>
      <c r="T977"/>
      <c r="U977" s="39"/>
      <c r="V977" s="39"/>
      <c r="W977" s="40"/>
      <c r="X977"/>
      <c r="Y977"/>
      <c r="Z977"/>
      <c r="AA977"/>
      <c r="AB977"/>
      <c r="AC977"/>
      <c r="AD977"/>
    </row>
    <row r="978" spans="1:30" s="10" customFormat="1" x14ac:dyDescent="0.2">
      <c r="A978" s="30"/>
      <c r="B978" s="4"/>
      <c r="C978" s="4"/>
      <c r="D978" s="32"/>
      <c r="E978" s="32"/>
      <c r="F978" s="35"/>
      <c r="G978" s="31"/>
      <c r="I978" s="32"/>
      <c r="L978" s="33"/>
      <c r="M978" s="33"/>
      <c r="N978" s="33"/>
      <c r="O978" s="33"/>
      <c r="P978" s="33"/>
      <c r="Q978" s="33"/>
      <c r="R978" s="33"/>
      <c r="S978" s="33"/>
      <c r="T978"/>
      <c r="U978" s="39"/>
      <c r="V978" s="39"/>
      <c r="W978" s="40"/>
      <c r="X978"/>
      <c r="Y978"/>
      <c r="Z978"/>
      <c r="AA978"/>
      <c r="AB978"/>
      <c r="AC978"/>
      <c r="AD978"/>
    </row>
    <row r="979" spans="1:30" s="10" customFormat="1" x14ac:dyDescent="0.2">
      <c r="A979" s="30"/>
      <c r="B979" s="4"/>
      <c r="C979" s="4"/>
      <c r="D979" s="32"/>
      <c r="E979" s="32"/>
      <c r="F979" s="35"/>
      <c r="G979" s="31"/>
      <c r="I979" s="32"/>
      <c r="L979" s="33"/>
      <c r="M979" s="33"/>
      <c r="N979" s="33"/>
      <c r="O979" s="33"/>
      <c r="P979" s="33"/>
      <c r="Q979" s="33"/>
      <c r="R979" s="33"/>
      <c r="S979" s="33"/>
      <c r="T979"/>
      <c r="U979" s="39"/>
      <c r="V979" s="39"/>
      <c r="W979" s="40"/>
      <c r="X979"/>
      <c r="Y979"/>
      <c r="Z979"/>
      <c r="AA979"/>
      <c r="AB979"/>
      <c r="AC979"/>
      <c r="AD979"/>
    </row>
    <row r="980" spans="1:30" s="10" customFormat="1" x14ac:dyDescent="0.2">
      <c r="A980" s="30"/>
      <c r="B980" s="4"/>
      <c r="C980" s="4"/>
      <c r="D980" s="32"/>
      <c r="E980" s="32"/>
      <c r="F980" s="35"/>
      <c r="G980" s="31"/>
      <c r="I980" s="32"/>
      <c r="L980" s="33"/>
      <c r="M980" s="33"/>
      <c r="N980" s="33"/>
      <c r="O980" s="33"/>
      <c r="P980" s="33"/>
      <c r="Q980" s="33"/>
      <c r="R980" s="33"/>
      <c r="S980" s="33"/>
      <c r="T980"/>
      <c r="U980" s="39"/>
      <c r="V980" s="39"/>
      <c r="W980" s="40"/>
      <c r="X980"/>
      <c r="Y980"/>
      <c r="Z980"/>
      <c r="AA980"/>
      <c r="AB980"/>
      <c r="AC980"/>
      <c r="AD980"/>
    </row>
    <row r="981" spans="1:30" s="10" customFormat="1" x14ac:dyDescent="0.2">
      <c r="A981" s="30"/>
      <c r="B981" s="4"/>
      <c r="C981" s="4"/>
      <c r="D981" s="32"/>
      <c r="E981" s="32"/>
      <c r="F981" s="35"/>
      <c r="G981" s="31"/>
      <c r="I981" s="32"/>
      <c r="L981" s="33"/>
      <c r="M981" s="33"/>
      <c r="N981" s="33"/>
      <c r="O981" s="33"/>
      <c r="P981" s="33"/>
      <c r="Q981" s="33"/>
      <c r="R981" s="33"/>
      <c r="S981" s="33"/>
      <c r="T981"/>
      <c r="U981" s="39"/>
      <c r="V981" s="39"/>
      <c r="W981" s="40"/>
      <c r="X981"/>
      <c r="Y981"/>
      <c r="Z981"/>
      <c r="AA981"/>
      <c r="AB981"/>
      <c r="AC981"/>
      <c r="AD981"/>
    </row>
    <row r="982" spans="1:30" s="10" customFormat="1" x14ac:dyDescent="0.2">
      <c r="A982" s="30"/>
      <c r="B982" s="4"/>
      <c r="C982" s="4"/>
      <c r="D982" s="32"/>
      <c r="E982" s="32"/>
      <c r="F982" s="35"/>
      <c r="G982" s="31"/>
      <c r="I982" s="32"/>
      <c r="L982" s="33"/>
      <c r="M982" s="33"/>
      <c r="N982" s="33"/>
      <c r="O982" s="33"/>
      <c r="P982" s="33"/>
      <c r="Q982" s="33"/>
      <c r="R982" s="33"/>
      <c r="S982" s="33"/>
      <c r="T982"/>
      <c r="U982" s="39"/>
      <c r="V982" s="39"/>
      <c r="W982" s="40"/>
      <c r="X982"/>
      <c r="Y982"/>
      <c r="Z982"/>
      <c r="AA982"/>
      <c r="AB982"/>
      <c r="AC982"/>
      <c r="AD982"/>
    </row>
    <row r="983" spans="1:30" s="10" customFormat="1" x14ac:dyDescent="0.2">
      <c r="A983" s="30"/>
      <c r="B983" s="4"/>
      <c r="C983" s="4"/>
      <c r="D983" s="32"/>
      <c r="E983" s="32"/>
      <c r="F983" s="35"/>
      <c r="G983" s="31"/>
      <c r="I983" s="32"/>
      <c r="L983" s="33"/>
      <c r="M983" s="33"/>
      <c r="N983" s="33"/>
      <c r="O983" s="33"/>
      <c r="P983" s="33"/>
      <c r="Q983" s="33"/>
      <c r="R983" s="33"/>
      <c r="S983" s="33"/>
      <c r="T983"/>
      <c r="U983" s="39"/>
      <c r="V983" s="39"/>
      <c r="W983" s="40"/>
      <c r="X983"/>
      <c r="Y983"/>
      <c r="Z983"/>
      <c r="AA983"/>
      <c r="AB983"/>
      <c r="AC983"/>
      <c r="AD983"/>
    </row>
    <row r="984" spans="1:30" s="10" customFormat="1" x14ac:dyDescent="0.2">
      <c r="A984" s="30"/>
      <c r="B984" s="4"/>
      <c r="C984" s="4"/>
      <c r="D984" s="32"/>
      <c r="E984" s="32"/>
      <c r="F984" s="35"/>
      <c r="G984" s="31"/>
      <c r="I984" s="32"/>
      <c r="L984" s="33"/>
      <c r="M984" s="33"/>
      <c r="N984" s="33"/>
      <c r="O984" s="33"/>
      <c r="P984" s="33"/>
      <c r="Q984" s="33"/>
      <c r="R984" s="33"/>
      <c r="S984" s="33"/>
      <c r="T984"/>
      <c r="U984" s="39"/>
      <c r="V984" s="39"/>
      <c r="W984" s="40"/>
      <c r="X984"/>
      <c r="Y984"/>
      <c r="Z984"/>
      <c r="AA984"/>
      <c r="AB984"/>
      <c r="AC984"/>
      <c r="AD984"/>
    </row>
    <row r="985" spans="1:30" s="10" customFormat="1" x14ac:dyDescent="0.2">
      <c r="A985" s="30"/>
      <c r="B985" s="4"/>
      <c r="C985" s="4"/>
      <c r="D985" s="32"/>
      <c r="E985" s="32"/>
      <c r="F985" s="35"/>
      <c r="G985" s="31"/>
      <c r="I985" s="32"/>
      <c r="L985" s="33"/>
      <c r="M985" s="33"/>
      <c r="N985" s="33"/>
      <c r="O985" s="33"/>
      <c r="P985" s="33"/>
      <c r="Q985" s="33"/>
      <c r="R985" s="33"/>
      <c r="S985" s="33"/>
      <c r="T985"/>
      <c r="U985" s="39"/>
      <c r="V985" s="39"/>
      <c r="W985" s="40"/>
      <c r="X985"/>
      <c r="Y985"/>
      <c r="Z985"/>
      <c r="AA985"/>
      <c r="AB985"/>
      <c r="AC985"/>
      <c r="AD985"/>
    </row>
    <row r="986" spans="1:30" s="10" customFormat="1" x14ac:dyDescent="0.2">
      <c r="A986" s="30"/>
      <c r="B986" s="4"/>
      <c r="C986" s="4"/>
      <c r="D986" s="32"/>
      <c r="E986" s="32"/>
      <c r="F986" s="35"/>
      <c r="G986" s="31"/>
      <c r="I986" s="32"/>
      <c r="L986" s="33"/>
      <c r="M986" s="33"/>
      <c r="N986" s="33"/>
      <c r="O986" s="33"/>
      <c r="P986" s="33"/>
      <c r="Q986" s="33"/>
      <c r="R986" s="33"/>
      <c r="S986" s="33"/>
      <c r="T986"/>
      <c r="U986" s="39"/>
      <c r="V986" s="39"/>
      <c r="W986" s="40"/>
      <c r="X986"/>
      <c r="Y986"/>
      <c r="Z986"/>
      <c r="AA986"/>
      <c r="AB986"/>
      <c r="AC986"/>
      <c r="AD986"/>
    </row>
    <row r="987" spans="1:30" s="10" customFormat="1" x14ac:dyDescent="0.2">
      <c r="A987" s="30"/>
      <c r="B987" s="4"/>
      <c r="C987" s="4"/>
      <c r="D987" s="32"/>
      <c r="E987" s="32"/>
      <c r="F987" s="35"/>
      <c r="G987" s="31"/>
      <c r="I987" s="32"/>
      <c r="L987" s="33"/>
      <c r="M987" s="33"/>
      <c r="N987" s="33"/>
      <c r="O987" s="33"/>
      <c r="P987" s="33"/>
      <c r="Q987" s="33"/>
      <c r="R987" s="33"/>
      <c r="S987" s="33"/>
      <c r="T987"/>
      <c r="U987" s="39"/>
      <c r="V987" s="39"/>
      <c r="W987" s="40"/>
      <c r="X987"/>
      <c r="Y987"/>
      <c r="Z987"/>
      <c r="AA987"/>
      <c r="AB987"/>
      <c r="AC987"/>
      <c r="AD987"/>
    </row>
    <row r="988" spans="1:30" s="10" customFormat="1" x14ac:dyDescent="0.2">
      <c r="A988" s="30"/>
      <c r="B988" s="4"/>
      <c r="C988" s="4"/>
      <c r="D988" s="32"/>
      <c r="E988" s="32"/>
      <c r="F988" s="35"/>
      <c r="G988" s="31"/>
      <c r="I988" s="32"/>
      <c r="L988" s="33"/>
      <c r="M988" s="33"/>
      <c r="N988" s="33"/>
      <c r="O988" s="33"/>
      <c r="P988" s="33"/>
      <c r="Q988" s="33"/>
      <c r="R988" s="33"/>
      <c r="S988" s="33"/>
      <c r="T988"/>
      <c r="U988" s="39"/>
      <c r="V988" s="39"/>
      <c r="W988" s="40"/>
      <c r="X988"/>
      <c r="Y988"/>
      <c r="Z988"/>
      <c r="AA988"/>
      <c r="AB988"/>
      <c r="AC988"/>
      <c r="AD988"/>
    </row>
    <row r="989" spans="1:30" s="10" customFormat="1" x14ac:dyDescent="0.2">
      <c r="A989" s="30"/>
      <c r="B989" s="4"/>
      <c r="C989" s="4"/>
      <c r="D989" s="32"/>
      <c r="E989" s="32"/>
      <c r="F989" s="35"/>
      <c r="G989" s="31"/>
      <c r="I989" s="32"/>
      <c r="L989" s="33"/>
      <c r="M989" s="33"/>
      <c r="N989" s="33"/>
      <c r="O989" s="33"/>
      <c r="P989" s="33"/>
      <c r="Q989" s="33"/>
      <c r="R989" s="33"/>
      <c r="S989" s="33"/>
      <c r="T989"/>
      <c r="U989" s="39"/>
      <c r="V989" s="39"/>
      <c r="W989" s="40"/>
      <c r="X989"/>
      <c r="Y989"/>
      <c r="Z989"/>
      <c r="AA989"/>
      <c r="AB989"/>
      <c r="AC989"/>
      <c r="AD989"/>
    </row>
    <row r="990" spans="1:30" s="10" customFormat="1" x14ac:dyDescent="0.2">
      <c r="A990" s="30"/>
      <c r="B990" s="4"/>
      <c r="C990" s="4"/>
      <c r="D990" s="32"/>
      <c r="E990" s="32"/>
      <c r="F990" s="35"/>
      <c r="G990" s="31"/>
      <c r="I990" s="32"/>
      <c r="L990" s="33"/>
      <c r="M990" s="33"/>
      <c r="N990" s="33"/>
      <c r="O990" s="33"/>
      <c r="P990" s="33"/>
      <c r="Q990" s="33"/>
      <c r="R990" s="33"/>
      <c r="S990" s="33"/>
      <c r="T990"/>
      <c r="U990" s="39"/>
      <c r="V990" s="39"/>
      <c r="W990" s="40"/>
      <c r="X990"/>
      <c r="Y990"/>
      <c r="Z990"/>
      <c r="AA990"/>
      <c r="AB990"/>
      <c r="AC990"/>
      <c r="AD990"/>
    </row>
    <row r="991" spans="1:30" s="10" customFormat="1" x14ac:dyDescent="0.2">
      <c r="A991" s="30"/>
      <c r="B991" s="4"/>
      <c r="C991" s="4"/>
      <c r="D991" s="32"/>
      <c r="E991" s="32"/>
      <c r="F991" s="35"/>
      <c r="G991" s="31"/>
      <c r="I991" s="32"/>
      <c r="L991" s="33"/>
      <c r="M991" s="33"/>
      <c r="N991" s="33"/>
      <c r="O991" s="33"/>
      <c r="P991" s="33"/>
      <c r="Q991" s="33"/>
      <c r="R991" s="33"/>
      <c r="S991" s="33"/>
      <c r="T991"/>
      <c r="U991" s="39"/>
      <c r="V991" s="39"/>
      <c r="W991" s="40"/>
      <c r="X991"/>
      <c r="Y991"/>
      <c r="Z991"/>
      <c r="AA991"/>
      <c r="AB991"/>
      <c r="AC991"/>
      <c r="AD991"/>
    </row>
    <row r="992" spans="1:30" s="10" customFormat="1" x14ac:dyDescent="0.2">
      <c r="A992" s="30"/>
      <c r="B992" s="4"/>
      <c r="C992" s="4"/>
      <c r="D992" s="32"/>
      <c r="E992" s="32"/>
      <c r="F992" s="35"/>
      <c r="G992" s="31"/>
      <c r="I992" s="32"/>
      <c r="L992" s="33"/>
      <c r="M992" s="33"/>
      <c r="N992" s="33"/>
      <c r="O992" s="33"/>
      <c r="P992" s="33"/>
      <c r="Q992" s="33"/>
      <c r="R992" s="33"/>
      <c r="S992" s="33"/>
      <c r="T992"/>
      <c r="U992" s="39"/>
      <c r="V992" s="39"/>
      <c r="W992" s="40"/>
      <c r="X992"/>
      <c r="Y992"/>
      <c r="Z992"/>
      <c r="AA992"/>
      <c r="AB992"/>
      <c r="AC992"/>
      <c r="AD992"/>
    </row>
    <row r="993" spans="1:30" s="10" customFormat="1" x14ac:dyDescent="0.2">
      <c r="A993" s="30"/>
      <c r="B993" s="4"/>
      <c r="C993" s="4"/>
      <c r="D993" s="32"/>
      <c r="E993" s="32"/>
      <c r="F993" s="35"/>
      <c r="G993" s="31"/>
      <c r="I993" s="32"/>
      <c r="L993" s="33"/>
      <c r="M993" s="33"/>
      <c r="N993" s="33"/>
      <c r="O993" s="33"/>
      <c r="P993" s="33"/>
      <c r="Q993" s="33"/>
      <c r="R993" s="33"/>
      <c r="S993" s="33"/>
      <c r="T993"/>
      <c r="U993" s="39"/>
      <c r="V993" s="39"/>
      <c r="W993" s="40"/>
      <c r="X993"/>
      <c r="Y993"/>
      <c r="Z993"/>
      <c r="AA993"/>
      <c r="AB993"/>
      <c r="AC993"/>
      <c r="AD993"/>
    </row>
    <row r="994" spans="1:30" s="10" customFormat="1" x14ac:dyDescent="0.2">
      <c r="A994" s="30"/>
      <c r="B994" s="4"/>
      <c r="C994" s="4"/>
      <c r="D994" s="32"/>
      <c r="E994" s="32"/>
      <c r="F994" s="35"/>
      <c r="G994" s="31"/>
      <c r="I994" s="32"/>
      <c r="L994" s="33"/>
      <c r="M994" s="33"/>
      <c r="N994" s="33"/>
      <c r="O994" s="33"/>
      <c r="P994" s="33"/>
      <c r="Q994" s="33"/>
      <c r="R994" s="33"/>
      <c r="S994" s="33"/>
      <c r="T994"/>
      <c r="U994" s="39"/>
      <c r="V994" s="39"/>
      <c r="W994" s="40"/>
      <c r="X994"/>
      <c r="Y994"/>
      <c r="Z994"/>
      <c r="AA994"/>
      <c r="AB994"/>
      <c r="AC994"/>
      <c r="AD994"/>
    </row>
    <row r="995" spans="1:30" s="10" customFormat="1" x14ac:dyDescent="0.2">
      <c r="A995" s="30"/>
      <c r="B995" s="4"/>
      <c r="C995" s="4"/>
      <c r="D995" s="32"/>
      <c r="E995" s="32"/>
      <c r="F995" s="35"/>
      <c r="G995" s="31"/>
      <c r="I995" s="32"/>
      <c r="L995" s="33"/>
      <c r="M995" s="33"/>
      <c r="N995" s="33"/>
      <c r="O995" s="33"/>
      <c r="P995" s="33"/>
      <c r="Q995" s="33"/>
      <c r="R995" s="33"/>
      <c r="S995" s="33"/>
      <c r="T995"/>
      <c r="U995" s="39"/>
      <c r="V995" s="39"/>
      <c r="W995" s="40"/>
      <c r="X995"/>
      <c r="Y995"/>
      <c r="Z995"/>
      <c r="AA995"/>
      <c r="AB995"/>
      <c r="AC995"/>
      <c r="AD995"/>
    </row>
    <row r="996" spans="1:30" s="10" customFormat="1" x14ac:dyDescent="0.2">
      <c r="A996" s="30"/>
      <c r="B996" s="4"/>
      <c r="C996" s="4"/>
      <c r="D996" s="32"/>
      <c r="E996" s="32"/>
      <c r="F996" s="35"/>
      <c r="G996" s="31"/>
      <c r="I996" s="32"/>
      <c r="L996" s="33"/>
      <c r="M996" s="33"/>
      <c r="N996" s="33"/>
      <c r="O996" s="33"/>
      <c r="P996" s="33"/>
      <c r="Q996" s="33"/>
      <c r="R996" s="33"/>
      <c r="S996" s="33"/>
      <c r="T996"/>
      <c r="U996" s="39"/>
      <c r="V996" s="39"/>
      <c r="W996" s="40"/>
      <c r="X996"/>
      <c r="Y996"/>
      <c r="Z996"/>
      <c r="AA996"/>
      <c r="AB996"/>
      <c r="AC996"/>
      <c r="AD996"/>
    </row>
    <row r="997" spans="1:30" s="10" customFormat="1" x14ac:dyDescent="0.2">
      <c r="A997" s="30"/>
      <c r="B997" s="4"/>
      <c r="C997" s="4"/>
      <c r="D997" s="32"/>
      <c r="E997" s="32"/>
      <c r="F997" s="35"/>
      <c r="G997" s="31"/>
      <c r="I997" s="32"/>
      <c r="L997" s="33"/>
      <c r="M997" s="33"/>
      <c r="N997" s="33"/>
      <c r="O997" s="33"/>
      <c r="P997" s="33"/>
      <c r="Q997" s="33"/>
      <c r="R997" s="33"/>
      <c r="S997" s="33"/>
      <c r="T997"/>
      <c r="U997" s="39"/>
      <c r="V997" s="39"/>
      <c r="W997" s="40"/>
      <c r="X997"/>
      <c r="Y997"/>
      <c r="Z997"/>
      <c r="AA997"/>
      <c r="AB997"/>
      <c r="AC997"/>
      <c r="AD997"/>
    </row>
    <row r="998" spans="1:30" s="10" customFormat="1" x14ac:dyDescent="0.2">
      <c r="A998" s="30"/>
      <c r="B998" s="4"/>
      <c r="C998" s="4"/>
      <c r="D998" s="32"/>
      <c r="E998" s="32"/>
      <c r="F998" s="35"/>
      <c r="G998" s="31"/>
      <c r="I998" s="32"/>
      <c r="L998" s="33"/>
      <c r="M998" s="33"/>
      <c r="N998" s="33"/>
      <c r="O998" s="33"/>
      <c r="P998" s="33"/>
      <c r="Q998" s="33"/>
      <c r="R998" s="33"/>
      <c r="S998" s="33"/>
      <c r="T998"/>
      <c r="U998" s="39"/>
      <c r="V998" s="39"/>
      <c r="W998" s="40"/>
      <c r="X998"/>
      <c r="Y998"/>
      <c r="Z998"/>
      <c r="AA998"/>
      <c r="AB998"/>
      <c r="AC998"/>
      <c r="AD998"/>
    </row>
    <row r="999" spans="1:30" s="10" customFormat="1" x14ac:dyDescent="0.2">
      <c r="A999" s="30"/>
      <c r="B999" s="4"/>
      <c r="C999" s="4"/>
      <c r="D999" s="32"/>
      <c r="E999" s="32"/>
      <c r="F999" s="35"/>
      <c r="G999" s="31"/>
      <c r="I999" s="32"/>
      <c r="L999" s="33"/>
      <c r="M999" s="33"/>
      <c r="N999" s="33"/>
      <c r="O999" s="33"/>
      <c r="P999" s="33"/>
      <c r="Q999" s="33"/>
      <c r="R999" s="33"/>
      <c r="S999" s="33"/>
      <c r="T999"/>
      <c r="U999" s="39"/>
      <c r="V999" s="39"/>
      <c r="W999" s="40"/>
      <c r="X999"/>
      <c r="Y999"/>
      <c r="Z999"/>
      <c r="AA999"/>
      <c r="AB999"/>
      <c r="AC999"/>
      <c r="AD999"/>
    </row>
    <row r="1000" spans="1:30" s="10" customFormat="1" x14ac:dyDescent="0.2">
      <c r="A1000" s="30"/>
      <c r="B1000" s="4"/>
      <c r="C1000" s="4"/>
      <c r="D1000" s="32"/>
      <c r="E1000" s="32"/>
      <c r="F1000" s="35"/>
      <c r="G1000" s="31"/>
      <c r="I1000" s="32"/>
      <c r="L1000" s="33"/>
      <c r="M1000" s="33"/>
      <c r="N1000" s="33"/>
      <c r="O1000" s="33"/>
      <c r="P1000" s="33"/>
      <c r="Q1000" s="33"/>
      <c r="R1000" s="33"/>
      <c r="S1000" s="33"/>
      <c r="T1000"/>
      <c r="U1000" s="39"/>
      <c r="V1000" s="39"/>
      <c r="W1000" s="40"/>
      <c r="X1000"/>
      <c r="Y1000"/>
      <c r="Z1000"/>
      <c r="AA1000"/>
      <c r="AB1000"/>
      <c r="AC1000"/>
      <c r="AD1000"/>
    </row>
    <row r="1001" spans="1:30" s="10" customFormat="1" x14ac:dyDescent="0.2">
      <c r="A1001" s="30"/>
      <c r="B1001" s="4"/>
      <c r="C1001" s="4"/>
      <c r="D1001" s="32"/>
      <c r="E1001" s="32"/>
      <c r="F1001" s="35"/>
      <c r="G1001" s="31"/>
      <c r="I1001" s="32"/>
      <c r="L1001" s="33"/>
      <c r="M1001" s="33"/>
      <c r="N1001" s="33"/>
      <c r="O1001" s="33"/>
      <c r="P1001" s="33"/>
      <c r="Q1001" s="33"/>
      <c r="R1001" s="33"/>
      <c r="S1001" s="33"/>
      <c r="T1001"/>
      <c r="U1001" s="39"/>
      <c r="V1001" s="39"/>
      <c r="W1001" s="40"/>
      <c r="X1001"/>
      <c r="Y1001"/>
      <c r="Z1001"/>
      <c r="AA1001"/>
      <c r="AB1001"/>
      <c r="AC1001"/>
      <c r="AD1001"/>
    </row>
    <row r="1002" spans="1:30" s="10" customFormat="1" x14ac:dyDescent="0.2">
      <c r="A1002" s="30"/>
      <c r="B1002" s="4"/>
      <c r="C1002" s="4"/>
      <c r="D1002" s="32"/>
      <c r="E1002" s="32"/>
      <c r="F1002" s="35"/>
      <c r="G1002" s="31"/>
      <c r="I1002" s="32"/>
      <c r="L1002" s="33"/>
      <c r="M1002" s="33"/>
      <c r="N1002" s="33"/>
      <c r="O1002" s="33"/>
      <c r="P1002" s="33"/>
      <c r="Q1002" s="33"/>
      <c r="R1002" s="33"/>
      <c r="S1002" s="33"/>
      <c r="T1002"/>
      <c r="U1002" s="39"/>
      <c r="V1002" s="39"/>
      <c r="W1002" s="40"/>
      <c r="X1002"/>
      <c r="Y1002"/>
      <c r="Z1002"/>
      <c r="AA1002"/>
      <c r="AB1002"/>
      <c r="AC1002"/>
      <c r="AD1002"/>
    </row>
    <row r="1003" spans="1:30" s="10" customFormat="1" x14ac:dyDescent="0.2">
      <c r="A1003" s="30"/>
      <c r="B1003" s="4"/>
      <c r="C1003" s="4"/>
      <c r="D1003" s="32"/>
      <c r="E1003" s="32"/>
      <c r="F1003" s="35"/>
      <c r="G1003" s="31"/>
      <c r="I1003" s="32"/>
      <c r="L1003" s="33"/>
      <c r="M1003" s="33"/>
      <c r="N1003" s="33"/>
      <c r="O1003" s="33"/>
      <c r="P1003" s="33"/>
      <c r="Q1003" s="33"/>
      <c r="R1003" s="33"/>
      <c r="S1003" s="33"/>
      <c r="T1003"/>
      <c r="U1003" s="39"/>
      <c r="V1003" s="39"/>
      <c r="W1003" s="40"/>
      <c r="X1003"/>
      <c r="Y1003"/>
      <c r="Z1003"/>
      <c r="AA1003"/>
      <c r="AB1003"/>
      <c r="AC1003"/>
      <c r="AD1003"/>
    </row>
    <row r="1004" spans="1:30" s="10" customFormat="1" x14ac:dyDescent="0.2">
      <c r="A1004" s="30"/>
      <c r="B1004" s="4"/>
      <c r="C1004" s="4"/>
      <c r="D1004" s="32"/>
      <c r="E1004" s="32"/>
      <c r="F1004" s="35"/>
      <c r="G1004" s="31"/>
      <c r="I1004" s="32"/>
      <c r="L1004" s="33"/>
      <c r="M1004" s="33"/>
      <c r="N1004" s="33"/>
      <c r="O1004" s="33"/>
      <c r="P1004" s="33"/>
      <c r="Q1004" s="33"/>
      <c r="R1004" s="33"/>
      <c r="S1004" s="33"/>
      <c r="T1004"/>
      <c r="U1004" s="39"/>
      <c r="V1004" s="39"/>
      <c r="W1004" s="40"/>
      <c r="X1004"/>
      <c r="Y1004"/>
      <c r="Z1004"/>
      <c r="AA1004"/>
      <c r="AB1004"/>
      <c r="AC1004"/>
      <c r="AD1004"/>
    </row>
    <row r="1005" spans="1:30" s="10" customFormat="1" x14ac:dyDescent="0.2">
      <c r="A1005" s="30"/>
      <c r="B1005" s="4"/>
      <c r="C1005" s="4"/>
      <c r="D1005" s="32"/>
      <c r="E1005" s="32"/>
      <c r="F1005" s="35"/>
      <c r="G1005" s="31"/>
      <c r="I1005" s="32"/>
      <c r="L1005" s="33"/>
      <c r="M1005" s="33"/>
      <c r="N1005" s="33"/>
      <c r="O1005" s="33"/>
      <c r="P1005" s="33"/>
      <c r="Q1005" s="33"/>
      <c r="R1005" s="33"/>
      <c r="S1005" s="33"/>
      <c r="T1005"/>
      <c r="U1005" s="39"/>
      <c r="V1005" s="39"/>
      <c r="W1005" s="40"/>
      <c r="X1005"/>
      <c r="Y1005"/>
      <c r="Z1005"/>
      <c r="AA1005"/>
      <c r="AB1005"/>
      <c r="AC1005"/>
      <c r="AD1005"/>
    </row>
    <row r="1006" spans="1:30" s="10" customFormat="1" x14ac:dyDescent="0.2">
      <c r="A1006" s="30"/>
      <c r="B1006" s="4"/>
      <c r="C1006" s="4"/>
      <c r="D1006" s="32"/>
      <c r="E1006" s="32"/>
      <c r="F1006" s="35"/>
      <c r="G1006" s="31"/>
      <c r="I1006" s="32"/>
      <c r="L1006" s="33"/>
      <c r="M1006" s="33"/>
      <c r="N1006" s="33"/>
      <c r="O1006" s="33"/>
      <c r="P1006" s="33"/>
      <c r="Q1006" s="33"/>
      <c r="R1006" s="33"/>
      <c r="S1006" s="33"/>
      <c r="T1006"/>
      <c r="U1006" s="39"/>
      <c r="V1006" s="39"/>
      <c r="W1006" s="40"/>
      <c r="X1006"/>
      <c r="Y1006"/>
      <c r="Z1006"/>
      <c r="AA1006"/>
      <c r="AB1006"/>
      <c r="AC1006"/>
      <c r="AD1006"/>
    </row>
    <row r="1007" spans="1:30" s="10" customFormat="1" x14ac:dyDescent="0.2">
      <c r="A1007" s="30"/>
      <c r="B1007" s="4"/>
      <c r="C1007" s="4"/>
      <c r="D1007" s="32"/>
      <c r="E1007" s="32"/>
      <c r="F1007" s="35"/>
      <c r="G1007" s="31"/>
      <c r="I1007" s="32"/>
      <c r="L1007" s="33"/>
      <c r="M1007" s="33"/>
      <c r="N1007" s="33"/>
      <c r="O1007" s="33"/>
      <c r="P1007" s="33"/>
      <c r="Q1007" s="33"/>
      <c r="R1007" s="33"/>
      <c r="S1007" s="33"/>
      <c r="T1007"/>
      <c r="U1007" s="39"/>
      <c r="V1007" s="39"/>
      <c r="W1007" s="40"/>
      <c r="X1007"/>
      <c r="Y1007"/>
      <c r="Z1007"/>
      <c r="AA1007"/>
      <c r="AB1007"/>
      <c r="AC1007"/>
      <c r="AD1007"/>
    </row>
    <row r="1008" spans="1:30" s="10" customFormat="1" x14ac:dyDescent="0.2">
      <c r="A1008" s="30"/>
      <c r="B1008" s="4"/>
      <c r="C1008" s="4"/>
      <c r="D1008" s="32"/>
      <c r="E1008" s="32"/>
      <c r="F1008" s="35"/>
      <c r="G1008" s="31"/>
      <c r="I1008" s="32"/>
      <c r="L1008" s="33"/>
      <c r="M1008" s="33"/>
      <c r="N1008" s="33"/>
      <c r="O1008" s="33"/>
      <c r="P1008" s="33"/>
      <c r="Q1008" s="33"/>
      <c r="R1008" s="33"/>
      <c r="S1008" s="33"/>
      <c r="T1008"/>
      <c r="U1008" s="39"/>
      <c r="V1008" s="39"/>
      <c r="W1008" s="40"/>
      <c r="X1008"/>
      <c r="Y1008"/>
      <c r="Z1008"/>
      <c r="AA1008"/>
      <c r="AB1008"/>
      <c r="AC1008"/>
      <c r="AD1008"/>
    </row>
    <row r="1009" spans="1:30" s="10" customFormat="1" x14ac:dyDescent="0.2">
      <c r="A1009" s="30"/>
      <c r="B1009" s="4"/>
      <c r="C1009" s="4"/>
      <c r="D1009" s="32"/>
      <c r="E1009" s="32"/>
      <c r="F1009" s="35"/>
      <c r="G1009" s="31"/>
      <c r="I1009" s="32"/>
      <c r="L1009" s="33"/>
      <c r="M1009" s="33"/>
      <c r="N1009" s="33"/>
      <c r="O1009" s="33"/>
      <c r="P1009" s="33"/>
      <c r="Q1009" s="33"/>
      <c r="R1009" s="33"/>
      <c r="S1009" s="33"/>
      <c r="T1009"/>
      <c r="U1009" s="39"/>
      <c r="V1009" s="39"/>
      <c r="W1009" s="40"/>
      <c r="X1009"/>
      <c r="Y1009"/>
      <c r="Z1009"/>
      <c r="AA1009"/>
      <c r="AB1009"/>
      <c r="AC1009"/>
      <c r="AD1009"/>
    </row>
    <row r="1010" spans="1:30" s="10" customFormat="1" x14ac:dyDescent="0.2">
      <c r="A1010" s="30"/>
      <c r="B1010" s="4"/>
      <c r="C1010" s="4"/>
      <c r="D1010" s="32"/>
      <c r="E1010" s="32"/>
      <c r="F1010" s="35"/>
      <c r="G1010" s="31"/>
      <c r="I1010" s="32"/>
      <c r="L1010" s="33"/>
      <c r="M1010" s="33"/>
      <c r="N1010" s="33"/>
      <c r="O1010" s="33"/>
      <c r="P1010" s="33"/>
      <c r="Q1010" s="33"/>
      <c r="R1010" s="33"/>
      <c r="S1010" s="33"/>
      <c r="T1010"/>
      <c r="U1010" s="39"/>
      <c r="V1010" s="39"/>
      <c r="W1010" s="40"/>
      <c r="X1010"/>
      <c r="Y1010"/>
      <c r="Z1010"/>
      <c r="AA1010"/>
      <c r="AB1010"/>
      <c r="AC1010"/>
      <c r="AD1010"/>
    </row>
    <row r="1011" spans="1:30" s="10" customFormat="1" x14ac:dyDescent="0.2">
      <c r="A1011" s="30"/>
      <c r="B1011" s="4"/>
      <c r="C1011" s="4"/>
      <c r="D1011" s="32"/>
      <c r="E1011" s="32"/>
      <c r="F1011" s="35"/>
      <c r="G1011" s="31"/>
      <c r="I1011" s="32"/>
      <c r="L1011" s="33"/>
      <c r="M1011" s="33"/>
      <c r="N1011" s="33"/>
      <c r="O1011" s="33"/>
      <c r="P1011" s="33"/>
      <c r="Q1011" s="33"/>
      <c r="R1011" s="33"/>
      <c r="S1011" s="33"/>
      <c r="T1011"/>
      <c r="U1011" s="39"/>
      <c r="V1011" s="39"/>
      <c r="W1011" s="40"/>
      <c r="X1011"/>
      <c r="Y1011"/>
      <c r="Z1011"/>
      <c r="AA1011"/>
      <c r="AB1011"/>
      <c r="AC1011"/>
      <c r="AD1011"/>
    </row>
    <row r="1012" spans="1:30" s="10" customFormat="1" x14ac:dyDescent="0.2">
      <c r="A1012" s="30"/>
      <c r="B1012" s="4"/>
      <c r="C1012" s="4"/>
      <c r="D1012" s="32"/>
      <c r="E1012" s="32"/>
      <c r="F1012" s="35"/>
      <c r="G1012" s="31"/>
      <c r="I1012" s="32"/>
      <c r="L1012" s="33"/>
      <c r="M1012" s="33"/>
      <c r="N1012" s="33"/>
      <c r="O1012" s="33"/>
      <c r="P1012" s="33"/>
      <c r="Q1012" s="33"/>
      <c r="R1012" s="33"/>
      <c r="S1012" s="33"/>
      <c r="T1012"/>
      <c r="U1012" s="39"/>
      <c r="V1012" s="39"/>
      <c r="W1012" s="40"/>
      <c r="X1012"/>
      <c r="Y1012"/>
      <c r="Z1012"/>
      <c r="AA1012"/>
      <c r="AB1012"/>
      <c r="AC1012"/>
      <c r="AD1012"/>
    </row>
    <row r="1013" spans="1:30" s="10" customFormat="1" x14ac:dyDescent="0.2">
      <c r="A1013" s="30"/>
      <c r="B1013" s="4"/>
      <c r="C1013" s="4"/>
      <c r="D1013" s="32"/>
      <c r="E1013" s="32"/>
      <c r="F1013" s="35"/>
      <c r="G1013" s="31"/>
      <c r="I1013" s="32"/>
      <c r="L1013" s="33"/>
      <c r="M1013" s="33"/>
      <c r="N1013" s="33"/>
      <c r="O1013" s="33"/>
      <c r="P1013" s="33"/>
      <c r="Q1013" s="33"/>
      <c r="R1013" s="33"/>
      <c r="S1013" s="33"/>
      <c r="T1013"/>
      <c r="U1013" s="39"/>
      <c r="V1013" s="39"/>
      <c r="W1013" s="40"/>
      <c r="X1013"/>
      <c r="Y1013"/>
      <c r="Z1013"/>
      <c r="AA1013"/>
      <c r="AB1013"/>
      <c r="AC1013"/>
      <c r="AD1013"/>
    </row>
    <row r="1014" spans="1:30" s="10" customFormat="1" x14ac:dyDescent="0.2">
      <c r="A1014" s="30"/>
      <c r="B1014" s="4"/>
      <c r="C1014" s="4"/>
      <c r="D1014" s="32"/>
      <c r="E1014" s="32"/>
      <c r="F1014" s="35"/>
      <c r="G1014" s="31"/>
      <c r="I1014" s="32"/>
      <c r="L1014" s="33"/>
      <c r="M1014" s="33"/>
      <c r="N1014" s="33"/>
      <c r="O1014" s="33"/>
      <c r="P1014" s="33"/>
      <c r="Q1014" s="33"/>
      <c r="R1014" s="33"/>
      <c r="S1014" s="33"/>
      <c r="T1014"/>
      <c r="U1014" s="39"/>
      <c r="V1014" s="39"/>
      <c r="W1014" s="40"/>
      <c r="X1014"/>
      <c r="Y1014"/>
      <c r="Z1014"/>
      <c r="AA1014"/>
      <c r="AB1014"/>
      <c r="AC1014"/>
      <c r="AD1014"/>
    </row>
    <row r="1015" spans="1:30" s="10" customFormat="1" x14ac:dyDescent="0.2">
      <c r="A1015" s="30"/>
      <c r="B1015" s="4"/>
      <c r="C1015" s="4"/>
      <c r="D1015" s="32"/>
      <c r="E1015" s="32"/>
      <c r="F1015" s="35"/>
      <c r="G1015" s="31"/>
      <c r="I1015" s="32"/>
      <c r="L1015" s="33"/>
      <c r="M1015" s="33"/>
      <c r="N1015" s="33"/>
      <c r="O1015" s="33"/>
      <c r="P1015" s="33"/>
      <c r="Q1015" s="33"/>
      <c r="R1015" s="33"/>
      <c r="S1015" s="33"/>
      <c r="T1015"/>
      <c r="U1015" s="39"/>
      <c r="V1015" s="39"/>
      <c r="W1015" s="40"/>
      <c r="X1015"/>
      <c r="Y1015"/>
      <c r="Z1015"/>
      <c r="AA1015"/>
      <c r="AB1015"/>
      <c r="AC1015"/>
      <c r="AD1015"/>
    </row>
    <row r="1016" spans="1:30" s="10" customFormat="1" x14ac:dyDescent="0.2">
      <c r="A1016" s="30"/>
      <c r="B1016" s="4"/>
      <c r="C1016" s="4"/>
      <c r="D1016" s="32"/>
      <c r="E1016" s="32"/>
      <c r="F1016" s="35"/>
      <c r="G1016" s="31"/>
      <c r="I1016" s="32"/>
      <c r="L1016" s="33"/>
      <c r="M1016" s="33"/>
      <c r="N1016" s="33"/>
      <c r="O1016" s="33"/>
      <c r="P1016" s="33"/>
      <c r="Q1016" s="33"/>
      <c r="R1016" s="33"/>
      <c r="S1016" s="33"/>
      <c r="T1016"/>
      <c r="U1016" s="39"/>
      <c r="V1016" s="39"/>
      <c r="W1016" s="40"/>
      <c r="X1016"/>
      <c r="Y1016"/>
      <c r="Z1016"/>
      <c r="AA1016"/>
      <c r="AB1016"/>
      <c r="AC1016"/>
      <c r="AD1016"/>
    </row>
    <row r="1017" spans="1:30" s="10" customFormat="1" x14ac:dyDescent="0.2">
      <c r="A1017" s="30"/>
      <c r="B1017" s="4"/>
      <c r="C1017" s="4"/>
      <c r="D1017" s="32"/>
      <c r="E1017" s="32"/>
      <c r="F1017" s="35"/>
      <c r="G1017" s="31"/>
      <c r="I1017" s="32"/>
      <c r="L1017" s="33"/>
      <c r="M1017" s="33"/>
      <c r="N1017" s="33"/>
      <c r="O1017" s="33"/>
      <c r="P1017" s="33"/>
      <c r="Q1017" s="33"/>
      <c r="R1017" s="33"/>
      <c r="S1017" s="33"/>
      <c r="T1017"/>
      <c r="U1017" s="39"/>
      <c r="V1017" s="39"/>
      <c r="W1017" s="40"/>
      <c r="X1017"/>
      <c r="Y1017"/>
      <c r="Z1017"/>
      <c r="AA1017"/>
      <c r="AB1017"/>
      <c r="AC1017"/>
      <c r="AD1017"/>
    </row>
    <row r="1018" spans="1:30" s="10" customFormat="1" x14ac:dyDescent="0.2">
      <c r="A1018" s="30"/>
      <c r="B1018" s="4"/>
      <c r="C1018" s="4"/>
      <c r="D1018" s="32"/>
      <c r="E1018" s="32"/>
      <c r="F1018" s="35"/>
      <c r="G1018" s="31"/>
      <c r="I1018" s="32"/>
      <c r="L1018" s="33"/>
      <c r="M1018" s="33"/>
      <c r="N1018" s="33"/>
      <c r="O1018" s="33"/>
      <c r="P1018" s="33"/>
      <c r="Q1018" s="33"/>
      <c r="R1018" s="33"/>
      <c r="S1018" s="33"/>
      <c r="T1018"/>
      <c r="U1018" s="39"/>
      <c r="V1018" s="39"/>
      <c r="W1018" s="40"/>
      <c r="X1018"/>
      <c r="Y1018"/>
      <c r="Z1018"/>
      <c r="AA1018"/>
      <c r="AB1018"/>
      <c r="AC1018"/>
      <c r="AD1018"/>
    </row>
    <row r="1019" spans="1:30" s="10" customFormat="1" x14ac:dyDescent="0.2">
      <c r="A1019" s="30"/>
      <c r="B1019" s="4"/>
      <c r="C1019" s="4"/>
      <c r="D1019" s="32"/>
      <c r="E1019" s="32"/>
      <c r="F1019" s="35"/>
      <c r="G1019" s="31"/>
      <c r="I1019" s="32"/>
      <c r="L1019" s="33"/>
      <c r="M1019" s="33"/>
      <c r="N1019" s="33"/>
      <c r="O1019" s="33"/>
      <c r="P1019" s="33"/>
      <c r="Q1019" s="33"/>
      <c r="R1019" s="33"/>
      <c r="S1019" s="33"/>
      <c r="T1019"/>
      <c r="U1019" s="39"/>
      <c r="V1019" s="39"/>
      <c r="W1019" s="40"/>
      <c r="X1019"/>
      <c r="Y1019"/>
      <c r="Z1019"/>
      <c r="AA1019"/>
      <c r="AB1019"/>
      <c r="AC1019"/>
      <c r="AD1019"/>
    </row>
    <row r="1020" spans="1:30" s="10" customFormat="1" x14ac:dyDescent="0.2">
      <c r="A1020" s="30"/>
      <c r="B1020" s="4"/>
      <c r="C1020" s="4"/>
      <c r="D1020" s="32"/>
      <c r="E1020" s="32"/>
      <c r="F1020" s="35"/>
      <c r="G1020" s="31"/>
      <c r="I1020" s="32"/>
      <c r="L1020" s="33"/>
      <c r="M1020" s="33"/>
      <c r="N1020" s="33"/>
      <c r="O1020" s="33"/>
      <c r="P1020" s="33"/>
      <c r="Q1020" s="33"/>
      <c r="R1020" s="33"/>
      <c r="S1020" s="33"/>
      <c r="T1020"/>
      <c r="U1020" s="39"/>
      <c r="V1020" s="39"/>
      <c r="W1020" s="40"/>
      <c r="X1020"/>
      <c r="Y1020"/>
      <c r="Z1020"/>
      <c r="AA1020"/>
      <c r="AB1020"/>
      <c r="AC1020"/>
      <c r="AD1020"/>
    </row>
    <row r="1021" spans="1:30" s="10" customFormat="1" x14ac:dyDescent="0.2">
      <c r="A1021" s="30"/>
      <c r="B1021" s="4"/>
      <c r="C1021" s="4"/>
      <c r="D1021" s="32"/>
      <c r="E1021" s="32"/>
      <c r="F1021" s="35"/>
      <c r="G1021" s="31"/>
      <c r="I1021" s="32"/>
      <c r="L1021" s="33"/>
      <c r="M1021" s="33"/>
      <c r="N1021" s="33"/>
      <c r="O1021" s="33"/>
      <c r="P1021" s="33"/>
      <c r="Q1021" s="33"/>
      <c r="R1021" s="33"/>
      <c r="S1021" s="33"/>
      <c r="T1021"/>
      <c r="U1021" s="39"/>
      <c r="V1021" s="39"/>
      <c r="W1021" s="40"/>
      <c r="X1021"/>
      <c r="Y1021"/>
      <c r="Z1021"/>
      <c r="AA1021"/>
      <c r="AB1021"/>
      <c r="AC1021"/>
      <c r="AD1021"/>
    </row>
    <row r="1022" spans="1:30" s="10" customFormat="1" x14ac:dyDescent="0.2">
      <c r="A1022" s="30"/>
      <c r="B1022" s="4"/>
      <c r="C1022" s="4"/>
      <c r="D1022" s="32"/>
      <c r="E1022" s="32"/>
      <c r="F1022" s="35"/>
      <c r="G1022" s="31"/>
      <c r="I1022" s="32"/>
      <c r="L1022" s="33"/>
      <c r="M1022" s="33"/>
      <c r="N1022" s="33"/>
      <c r="O1022" s="33"/>
      <c r="P1022" s="33"/>
      <c r="Q1022" s="33"/>
      <c r="R1022" s="33"/>
      <c r="S1022" s="33"/>
      <c r="T1022"/>
      <c r="U1022" s="39"/>
      <c r="V1022" s="39"/>
      <c r="W1022" s="40"/>
      <c r="X1022"/>
      <c r="Y1022"/>
      <c r="Z1022"/>
      <c r="AA1022"/>
      <c r="AB1022"/>
      <c r="AC1022"/>
      <c r="AD1022"/>
    </row>
    <row r="1023" spans="1:30" s="10" customFormat="1" x14ac:dyDescent="0.2">
      <c r="A1023" s="30"/>
      <c r="B1023" s="4"/>
      <c r="C1023" s="4"/>
      <c r="D1023" s="32"/>
      <c r="E1023" s="32"/>
      <c r="F1023" s="35"/>
      <c r="G1023" s="31"/>
      <c r="I1023" s="32"/>
      <c r="L1023" s="33"/>
      <c r="M1023" s="33"/>
      <c r="N1023" s="33"/>
      <c r="O1023" s="33"/>
      <c r="P1023" s="33"/>
      <c r="Q1023" s="33"/>
      <c r="R1023" s="33"/>
      <c r="S1023" s="33"/>
      <c r="T1023"/>
      <c r="U1023" s="39"/>
      <c r="V1023" s="39"/>
      <c r="W1023" s="40"/>
      <c r="X1023"/>
      <c r="Y1023"/>
      <c r="Z1023"/>
      <c r="AA1023"/>
      <c r="AB1023"/>
      <c r="AC1023"/>
      <c r="AD1023"/>
    </row>
    <row r="1024" spans="1:30" s="10" customFormat="1" x14ac:dyDescent="0.2">
      <c r="A1024" s="30"/>
      <c r="B1024" s="4"/>
      <c r="C1024" s="4"/>
      <c r="D1024" s="32"/>
      <c r="E1024" s="32"/>
      <c r="F1024" s="35"/>
      <c r="G1024" s="31"/>
      <c r="I1024" s="32"/>
      <c r="L1024" s="33"/>
      <c r="M1024" s="33"/>
      <c r="N1024" s="33"/>
      <c r="O1024" s="33"/>
      <c r="P1024" s="33"/>
      <c r="Q1024" s="33"/>
      <c r="R1024" s="33"/>
      <c r="S1024" s="33"/>
      <c r="T1024"/>
      <c r="U1024" s="39"/>
      <c r="V1024" s="39"/>
      <c r="W1024" s="40"/>
      <c r="X1024"/>
      <c r="Y1024"/>
      <c r="Z1024"/>
      <c r="AA1024"/>
      <c r="AB1024"/>
      <c r="AC1024"/>
      <c r="AD1024"/>
    </row>
    <row r="1025" spans="1:30" s="10" customFormat="1" x14ac:dyDescent="0.2">
      <c r="A1025" s="30"/>
      <c r="B1025" s="4"/>
      <c r="C1025" s="4"/>
      <c r="D1025" s="32"/>
      <c r="E1025" s="32"/>
      <c r="F1025" s="35"/>
      <c r="G1025" s="31"/>
      <c r="I1025" s="32"/>
      <c r="L1025" s="33"/>
      <c r="M1025" s="33"/>
      <c r="N1025" s="33"/>
      <c r="O1025" s="33"/>
      <c r="P1025" s="33"/>
      <c r="Q1025" s="33"/>
      <c r="R1025" s="33"/>
      <c r="S1025" s="33"/>
      <c r="T1025"/>
      <c r="U1025" s="39"/>
      <c r="V1025" s="39"/>
      <c r="W1025" s="40"/>
      <c r="X1025"/>
      <c r="Y1025"/>
      <c r="Z1025"/>
      <c r="AA1025"/>
      <c r="AB1025"/>
      <c r="AC1025"/>
      <c r="AD1025"/>
    </row>
    <row r="1026" spans="1:30" s="10" customFormat="1" x14ac:dyDescent="0.2">
      <c r="A1026" s="30"/>
      <c r="B1026" s="4"/>
      <c r="C1026" s="4"/>
      <c r="D1026" s="32"/>
      <c r="E1026" s="32"/>
      <c r="F1026" s="35"/>
      <c r="G1026" s="31"/>
      <c r="I1026" s="32"/>
      <c r="L1026" s="33"/>
      <c r="M1026" s="33"/>
      <c r="N1026" s="33"/>
      <c r="O1026" s="33"/>
      <c r="P1026" s="33"/>
      <c r="Q1026" s="33"/>
      <c r="R1026" s="33"/>
      <c r="S1026" s="33"/>
      <c r="T1026"/>
      <c r="U1026" s="39"/>
      <c r="V1026" s="39"/>
      <c r="W1026" s="40"/>
      <c r="X1026"/>
      <c r="Y1026"/>
      <c r="Z1026"/>
      <c r="AA1026"/>
      <c r="AB1026"/>
      <c r="AC1026"/>
      <c r="AD1026"/>
    </row>
    <row r="1027" spans="1:30" s="10" customFormat="1" x14ac:dyDescent="0.2">
      <c r="A1027" s="30"/>
      <c r="B1027" s="4"/>
      <c r="C1027" s="4"/>
      <c r="D1027" s="32"/>
      <c r="E1027" s="32"/>
      <c r="F1027" s="35"/>
      <c r="G1027" s="31"/>
      <c r="I1027" s="32"/>
      <c r="L1027" s="33"/>
      <c r="M1027" s="33"/>
      <c r="N1027" s="33"/>
      <c r="O1027" s="33"/>
      <c r="P1027" s="33"/>
      <c r="Q1027" s="33"/>
      <c r="R1027" s="33"/>
      <c r="S1027" s="33"/>
      <c r="T1027"/>
      <c r="U1027" s="39"/>
      <c r="V1027" s="39"/>
      <c r="W1027" s="40"/>
      <c r="X1027"/>
      <c r="Y1027"/>
      <c r="Z1027"/>
      <c r="AA1027"/>
      <c r="AB1027"/>
      <c r="AC1027"/>
      <c r="AD1027"/>
    </row>
    <row r="1028" spans="1:30" s="10" customFormat="1" x14ac:dyDescent="0.2">
      <c r="A1028" s="30"/>
      <c r="B1028" s="4"/>
      <c r="C1028" s="4"/>
      <c r="D1028" s="32"/>
      <c r="E1028" s="32"/>
      <c r="F1028" s="35"/>
      <c r="G1028" s="31"/>
      <c r="I1028" s="32"/>
      <c r="L1028" s="33"/>
      <c r="M1028" s="33"/>
      <c r="N1028" s="33"/>
      <c r="O1028" s="33"/>
      <c r="P1028" s="33"/>
      <c r="Q1028" s="33"/>
      <c r="R1028" s="33"/>
      <c r="S1028" s="33"/>
      <c r="T1028"/>
      <c r="U1028" s="39"/>
      <c r="V1028" s="39"/>
      <c r="W1028" s="40"/>
      <c r="X1028"/>
      <c r="Y1028"/>
      <c r="Z1028"/>
      <c r="AA1028"/>
      <c r="AB1028"/>
      <c r="AC1028"/>
      <c r="AD1028"/>
    </row>
    <row r="1029" spans="1:30" s="10" customFormat="1" x14ac:dyDescent="0.2">
      <c r="A1029" s="30"/>
      <c r="B1029" s="4"/>
      <c r="C1029" s="4"/>
      <c r="D1029" s="32"/>
      <c r="E1029" s="32"/>
      <c r="F1029" s="35"/>
      <c r="G1029" s="31"/>
      <c r="I1029" s="32"/>
      <c r="L1029" s="33"/>
      <c r="M1029" s="33"/>
      <c r="N1029" s="33"/>
      <c r="O1029" s="33"/>
      <c r="P1029" s="33"/>
      <c r="Q1029" s="33"/>
      <c r="R1029" s="33"/>
      <c r="S1029" s="33"/>
      <c r="T1029"/>
      <c r="U1029" s="39"/>
      <c r="V1029" s="39"/>
      <c r="W1029" s="40"/>
      <c r="X1029"/>
      <c r="Y1029"/>
      <c r="Z1029"/>
      <c r="AA1029"/>
      <c r="AB1029"/>
      <c r="AC1029"/>
      <c r="AD1029"/>
    </row>
    <row r="1030" spans="1:30" s="10" customFormat="1" x14ac:dyDescent="0.2">
      <c r="A1030" s="30"/>
      <c r="B1030" s="4"/>
      <c r="C1030" s="4"/>
      <c r="D1030" s="32"/>
      <c r="E1030" s="32"/>
      <c r="F1030" s="35"/>
      <c r="G1030" s="31"/>
      <c r="I1030" s="32"/>
      <c r="L1030" s="33"/>
      <c r="M1030" s="33"/>
      <c r="N1030" s="33"/>
      <c r="O1030" s="33"/>
      <c r="P1030" s="33"/>
      <c r="Q1030" s="33"/>
      <c r="R1030" s="33"/>
      <c r="S1030" s="33"/>
      <c r="T1030"/>
      <c r="U1030" s="39"/>
      <c r="V1030" s="39"/>
      <c r="W1030" s="40"/>
      <c r="X1030"/>
      <c r="Y1030"/>
      <c r="Z1030"/>
      <c r="AA1030"/>
      <c r="AB1030"/>
      <c r="AC1030"/>
      <c r="AD1030"/>
    </row>
    <row r="1031" spans="1:30" s="10" customFormat="1" x14ac:dyDescent="0.2">
      <c r="A1031" s="30"/>
      <c r="B1031" s="4"/>
      <c r="C1031" s="4"/>
      <c r="D1031" s="32"/>
      <c r="E1031" s="32"/>
      <c r="F1031" s="35"/>
      <c r="G1031" s="31"/>
      <c r="I1031" s="32"/>
      <c r="L1031" s="33"/>
      <c r="M1031" s="33"/>
      <c r="N1031" s="33"/>
      <c r="O1031" s="33"/>
      <c r="P1031" s="33"/>
      <c r="Q1031" s="33"/>
      <c r="R1031" s="33"/>
      <c r="S1031" s="33"/>
      <c r="T1031"/>
      <c r="U1031" s="39"/>
      <c r="V1031" s="39"/>
      <c r="W1031" s="40"/>
      <c r="X1031"/>
      <c r="Y1031"/>
      <c r="Z1031"/>
      <c r="AA1031"/>
      <c r="AB1031"/>
      <c r="AC1031"/>
      <c r="AD1031"/>
    </row>
    <row r="1032" spans="1:30" s="10" customFormat="1" x14ac:dyDescent="0.2">
      <c r="A1032" s="30"/>
      <c r="B1032" s="4"/>
      <c r="C1032" s="4"/>
      <c r="D1032" s="32"/>
      <c r="E1032" s="32"/>
      <c r="F1032" s="35"/>
      <c r="G1032" s="31"/>
      <c r="I1032" s="32"/>
      <c r="L1032" s="33"/>
      <c r="M1032" s="33"/>
      <c r="N1032" s="33"/>
      <c r="O1032" s="33"/>
      <c r="P1032" s="33"/>
      <c r="Q1032" s="33"/>
      <c r="R1032" s="33"/>
      <c r="S1032" s="33"/>
      <c r="T1032"/>
      <c r="U1032" s="39"/>
      <c r="V1032" s="39"/>
      <c r="W1032" s="40"/>
      <c r="X1032"/>
      <c r="Y1032"/>
      <c r="Z1032"/>
      <c r="AA1032"/>
      <c r="AB1032"/>
      <c r="AC1032"/>
      <c r="AD1032"/>
    </row>
    <row r="1033" spans="1:30" s="10" customFormat="1" x14ac:dyDescent="0.2">
      <c r="A1033" s="30"/>
      <c r="B1033" s="4"/>
      <c r="C1033" s="4"/>
      <c r="D1033" s="32"/>
      <c r="E1033" s="32"/>
      <c r="F1033" s="35"/>
      <c r="G1033" s="31"/>
      <c r="I1033" s="32"/>
      <c r="L1033" s="33"/>
      <c r="M1033" s="33"/>
      <c r="N1033" s="33"/>
      <c r="O1033" s="33"/>
      <c r="P1033" s="33"/>
      <c r="Q1033" s="33"/>
      <c r="R1033" s="33"/>
      <c r="S1033" s="33"/>
      <c r="T1033"/>
      <c r="U1033" s="39"/>
      <c r="V1033" s="39"/>
      <c r="W1033" s="40"/>
      <c r="X1033"/>
      <c r="Y1033"/>
      <c r="Z1033"/>
      <c r="AA1033"/>
      <c r="AB1033"/>
      <c r="AC1033"/>
      <c r="AD1033"/>
    </row>
    <row r="1034" spans="1:30" s="10" customFormat="1" x14ac:dyDescent="0.2">
      <c r="A1034" s="30"/>
      <c r="B1034" s="4"/>
      <c r="C1034" s="4"/>
      <c r="D1034" s="32"/>
      <c r="E1034" s="32"/>
      <c r="F1034" s="35"/>
      <c r="G1034" s="31"/>
      <c r="I1034" s="32"/>
      <c r="L1034" s="33"/>
      <c r="M1034" s="33"/>
      <c r="N1034" s="33"/>
      <c r="O1034" s="33"/>
      <c r="P1034" s="33"/>
      <c r="Q1034" s="33"/>
      <c r="R1034" s="33"/>
      <c r="S1034" s="33"/>
      <c r="T1034"/>
      <c r="U1034" s="39"/>
      <c r="V1034" s="39"/>
      <c r="W1034" s="40"/>
      <c r="X1034"/>
      <c r="Y1034"/>
      <c r="Z1034"/>
      <c r="AA1034"/>
      <c r="AB1034"/>
      <c r="AC1034"/>
      <c r="AD1034"/>
    </row>
    <row r="1035" spans="1:30" s="10" customFormat="1" x14ac:dyDescent="0.2">
      <c r="A1035" s="30"/>
      <c r="B1035" s="4"/>
      <c r="C1035" s="4"/>
      <c r="D1035" s="32"/>
      <c r="E1035" s="32"/>
      <c r="F1035" s="35"/>
      <c r="G1035" s="31"/>
      <c r="I1035" s="32"/>
      <c r="L1035" s="33"/>
      <c r="M1035" s="33"/>
      <c r="N1035" s="33"/>
      <c r="O1035" s="33"/>
      <c r="P1035" s="33"/>
      <c r="Q1035" s="33"/>
      <c r="R1035" s="33"/>
      <c r="S1035" s="33"/>
      <c r="T1035"/>
      <c r="U1035" s="39"/>
      <c r="V1035" s="39"/>
      <c r="W1035" s="40"/>
      <c r="X1035"/>
      <c r="Y1035"/>
      <c r="Z1035"/>
      <c r="AA1035"/>
      <c r="AB1035"/>
      <c r="AC1035"/>
      <c r="AD1035"/>
    </row>
    <row r="1036" spans="1:30" s="10" customFormat="1" x14ac:dyDescent="0.2">
      <c r="A1036" s="30"/>
      <c r="B1036" s="4"/>
      <c r="C1036" s="4"/>
      <c r="D1036" s="32"/>
      <c r="E1036" s="32"/>
      <c r="F1036" s="35"/>
      <c r="G1036" s="31"/>
      <c r="I1036" s="32"/>
      <c r="L1036" s="33"/>
      <c r="M1036" s="33"/>
      <c r="N1036" s="33"/>
      <c r="O1036" s="33"/>
      <c r="P1036" s="33"/>
      <c r="Q1036" s="33"/>
      <c r="R1036" s="33"/>
      <c r="S1036" s="33"/>
      <c r="T1036"/>
      <c r="U1036" s="39"/>
      <c r="V1036" s="39"/>
      <c r="W1036" s="40"/>
      <c r="X1036"/>
      <c r="Y1036"/>
      <c r="Z1036"/>
      <c r="AA1036"/>
      <c r="AB1036"/>
      <c r="AC1036"/>
      <c r="AD1036"/>
    </row>
    <row r="1037" spans="1:30" s="10" customFormat="1" x14ac:dyDescent="0.2">
      <c r="A1037" s="30"/>
      <c r="B1037" s="4"/>
      <c r="C1037" s="4"/>
      <c r="D1037" s="32"/>
      <c r="E1037" s="32"/>
      <c r="F1037" s="35"/>
      <c r="G1037" s="31"/>
      <c r="I1037" s="32"/>
      <c r="L1037" s="33"/>
      <c r="M1037" s="33"/>
      <c r="N1037" s="33"/>
      <c r="O1037" s="33"/>
      <c r="P1037" s="33"/>
      <c r="Q1037" s="33"/>
      <c r="R1037" s="33"/>
      <c r="S1037" s="33"/>
      <c r="T1037"/>
      <c r="U1037" s="39"/>
      <c r="V1037" s="39"/>
      <c r="W1037" s="40"/>
      <c r="X1037"/>
      <c r="Y1037"/>
      <c r="Z1037"/>
      <c r="AA1037"/>
      <c r="AB1037"/>
      <c r="AC1037"/>
      <c r="AD1037"/>
    </row>
    <row r="1038" spans="1:30" s="10" customFormat="1" x14ac:dyDescent="0.2">
      <c r="A1038" s="30"/>
      <c r="B1038" s="4"/>
      <c r="C1038" s="4"/>
      <c r="D1038" s="32"/>
      <c r="E1038" s="32"/>
      <c r="F1038" s="35"/>
      <c r="G1038" s="31"/>
      <c r="I1038" s="32"/>
      <c r="L1038" s="33"/>
      <c r="M1038" s="33"/>
      <c r="N1038" s="33"/>
      <c r="O1038" s="33"/>
      <c r="P1038" s="33"/>
      <c r="Q1038" s="33"/>
      <c r="R1038" s="33"/>
      <c r="S1038" s="33"/>
      <c r="T1038"/>
      <c r="U1038" s="39"/>
      <c r="V1038" s="39"/>
      <c r="W1038" s="40"/>
      <c r="X1038"/>
      <c r="Y1038"/>
      <c r="Z1038"/>
      <c r="AA1038"/>
      <c r="AB1038"/>
      <c r="AC1038"/>
      <c r="AD1038"/>
    </row>
    <row r="1039" spans="1:30" s="10" customFormat="1" x14ac:dyDescent="0.2">
      <c r="A1039" s="30"/>
      <c r="B1039" s="4"/>
      <c r="C1039" s="4"/>
      <c r="D1039" s="32"/>
      <c r="E1039" s="32"/>
      <c r="F1039" s="35"/>
      <c r="G1039" s="31"/>
      <c r="I1039" s="32"/>
      <c r="L1039" s="33"/>
      <c r="M1039" s="33"/>
      <c r="N1039" s="33"/>
      <c r="O1039" s="33"/>
      <c r="P1039" s="33"/>
      <c r="Q1039" s="33"/>
      <c r="R1039" s="33"/>
      <c r="S1039" s="33"/>
      <c r="T1039"/>
      <c r="U1039" s="39"/>
      <c r="V1039" s="39"/>
      <c r="W1039" s="40"/>
      <c r="X1039"/>
      <c r="Y1039"/>
      <c r="Z1039"/>
      <c r="AA1039"/>
      <c r="AB1039"/>
      <c r="AC1039"/>
      <c r="AD1039"/>
    </row>
    <row r="1040" spans="1:30" s="10" customFormat="1" x14ac:dyDescent="0.2">
      <c r="A1040" s="30"/>
      <c r="B1040" s="4"/>
      <c r="C1040" s="4"/>
      <c r="D1040" s="32"/>
      <c r="E1040" s="32"/>
      <c r="F1040" s="35"/>
      <c r="G1040" s="31"/>
      <c r="I1040" s="32"/>
      <c r="L1040" s="33"/>
      <c r="M1040" s="33"/>
      <c r="N1040" s="33"/>
      <c r="O1040" s="33"/>
      <c r="P1040" s="33"/>
      <c r="Q1040" s="33"/>
      <c r="R1040" s="33"/>
      <c r="S1040" s="33"/>
      <c r="T1040"/>
      <c r="U1040" s="39"/>
      <c r="V1040" s="39"/>
      <c r="W1040" s="40"/>
      <c r="X1040"/>
      <c r="Y1040"/>
      <c r="Z1040"/>
      <c r="AA1040"/>
      <c r="AB1040"/>
      <c r="AC1040"/>
      <c r="AD1040"/>
    </row>
    <row r="1041" spans="1:30" s="10" customFormat="1" x14ac:dyDescent="0.2">
      <c r="A1041" s="30"/>
      <c r="B1041" s="4"/>
      <c r="C1041" s="4"/>
      <c r="D1041" s="32"/>
      <c r="E1041" s="32"/>
      <c r="F1041" s="35"/>
      <c r="G1041" s="31"/>
      <c r="I1041" s="32"/>
      <c r="L1041" s="33"/>
      <c r="M1041" s="33"/>
      <c r="N1041" s="33"/>
      <c r="O1041" s="33"/>
      <c r="P1041" s="33"/>
      <c r="Q1041" s="33"/>
      <c r="R1041" s="33"/>
      <c r="S1041" s="33"/>
      <c r="T1041"/>
      <c r="U1041" s="39"/>
      <c r="V1041" s="39"/>
      <c r="W1041" s="40"/>
      <c r="X1041"/>
      <c r="Y1041"/>
      <c r="Z1041"/>
      <c r="AA1041"/>
      <c r="AB1041"/>
      <c r="AC1041"/>
      <c r="AD1041"/>
    </row>
    <row r="1042" spans="1:30" s="10" customFormat="1" x14ac:dyDescent="0.2">
      <c r="A1042" s="30"/>
      <c r="B1042" s="4"/>
      <c r="C1042" s="4"/>
      <c r="D1042" s="32"/>
      <c r="E1042" s="32"/>
      <c r="F1042" s="35"/>
      <c r="G1042" s="31"/>
      <c r="I1042" s="32"/>
      <c r="L1042" s="33"/>
      <c r="M1042" s="33"/>
      <c r="N1042" s="33"/>
      <c r="O1042" s="33"/>
      <c r="P1042" s="33"/>
      <c r="Q1042" s="33"/>
      <c r="R1042" s="33"/>
      <c r="S1042" s="33"/>
      <c r="T1042"/>
      <c r="U1042" s="39"/>
      <c r="V1042" s="39"/>
      <c r="W1042" s="40"/>
      <c r="X1042"/>
      <c r="Y1042"/>
      <c r="Z1042"/>
      <c r="AA1042"/>
      <c r="AB1042"/>
      <c r="AC1042"/>
      <c r="AD1042"/>
    </row>
    <row r="1043" spans="1:30" s="10" customFormat="1" x14ac:dyDescent="0.2">
      <c r="A1043" s="30"/>
      <c r="B1043" s="4"/>
      <c r="C1043" s="4"/>
      <c r="D1043" s="32"/>
      <c r="E1043" s="32"/>
      <c r="F1043" s="35"/>
      <c r="G1043" s="31"/>
      <c r="I1043" s="32"/>
      <c r="L1043" s="33"/>
      <c r="M1043" s="33"/>
      <c r="N1043" s="33"/>
      <c r="O1043" s="33"/>
      <c r="P1043" s="33"/>
      <c r="Q1043" s="33"/>
      <c r="R1043" s="33"/>
      <c r="S1043" s="33"/>
      <c r="T1043"/>
      <c r="U1043" s="39"/>
      <c r="V1043" s="39"/>
      <c r="W1043" s="40"/>
      <c r="X1043"/>
      <c r="Y1043"/>
      <c r="Z1043"/>
      <c r="AA1043"/>
      <c r="AB1043"/>
      <c r="AC1043"/>
      <c r="AD1043"/>
    </row>
    <row r="1044" spans="1:30" s="10" customFormat="1" x14ac:dyDescent="0.2">
      <c r="A1044" s="30"/>
      <c r="B1044" s="4"/>
      <c r="C1044" s="4"/>
      <c r="D1044" s="32"/>
      <c r="E1044" s="32"/>
      <c r="F1044" s="35"/>
      <c r="G1044" s="31"/>
      <c r="I1044" s="32"/>
      <c r="L1044" s="33"/>
      <c r="M1044" s="33"/>
      <c r="N1044" s="33"/>
      <c r="O1044" s="33"/>
      <c r="P1044" s="33"/>
      <c r="Q1044" s="33"/>
      <c r="R1044" s="33"/>
      <c r="S1044" s="33"/>
      <c r="T1044"/>
      <c r="U1044" s="39"/>
      <c r="V1044" s="39"/>
      <c r="W1044" s="40"/>
      <c r="X1044"/>
      <c r="Y1044"/>
      <c r="Z1044"/>
      <c r="AA1044"/>
      <c r="AB1044"/>
      <c r="AC1044"/>
      <c r="AD1044"/>
    </row>
    <row r="1045" spans="1:30" s="10" customFormat="1" x14ac:dyDescent="0.2">
      <c r="A1045" s="30"/>
      <c r="B1045" s="4"/>
      <c r="C1045" s="4"/>
      <c r="D1045" s="32"/>
      <c r="E1045" s="32"/>
      <c r="F1045" s="35"/>
      <c r="G1045" s="31"/>
      <c r="I1045" s="32"/>
      <c r="L1045" s="33"/>
      <c r="M1045" s="33"/>
      <c r="N1045" s="33"/>
      <c r="O1045" s="33"/>
      <c r="P1045" s="33"/>
      <c r="Q1045" s="33"/>
      <c r="R1045" s="33"/>
      <c r="S1045" s="33"/>
      <c r="T1045"/>
      <c r="U1045" s="39"/>
      <c r="V1045" s="39"/>
      <c r="W1045" s="40"/>
      <c r="X1045"/>
      <c r="Y1045"/>
      <c r="Z1045"/>
      <c r="AA1045"/>
      <c r="AB1045"/>
      <c r="AC1045"/>
      <c r="AD1045"/>
    </row>
    <row r="1046" spans="1:30" s="10" customFormat="1" x14ac:dyDescent="0.2">
      <c r="A1046" s="30"/>
      <c r="B1046" s="4"/>
      <c r="C1046" s="4"/>
      <c r="D1046" s="32"/>
      <c r="E1046" s="32"/>
      <c r="F1046" s="35"/>
      <c r="G1046" s="31"/>
      <c r="I1046" s="32"/>
      <c r="L1046" s="33"/>
      <c r="M1046" s="33"/>
      <c r="N1046" s="33"/>
      <c r="O1046" s="33"/>
      <c r="P1046" s="33"/>
      <c r="Q1046" s="33"/>
      <c r="R1046" s="33"/>
      <c r="S1046" s="33"/>
      <c r="T1046"/>
      <c r="U1046" s="39"/>
      <c r="V1046" s="39"/>
      <c r="W1046" s="40"/>
      <c r="X1046"/>
      <c r="Y1046"/>
      <c r="Z1046"/>
      <c r="AA1046"/>
      <c r="AB1046"/>
      <c r="AC1046"/>
      <c r="AD1046"/>
    </row>
    <row r="1047" spans="1:30" s="10" customFormat="1" x14ac:dyDescent="0.2">
      <c r="A1047" s="30"/>
      <c r="B1047" s="4"/>
      <c r="C1047" s="4"/>
      <c r="D1047" s="32"/>
      <c r="E1047" s="32"/>
      <c r="F1047" s="35"/>
      <c r="G1047" s="31"/>
      <c r="I1047" s="32"/>
      <c r="L1047" s="33"/>
      <c r="M1047" s="33"/>
      <c r="N1047" s="33"/>
      <c r="O1047" s="33"/>
      <c r="P1047" s="33"/>
      <c r="Q1047" s="33"/>
      <c r="R1047" s="33"/>
      <c r="S1047" s="33"/>
      <c r="T1047"/>
      <c r="U1047" s="39"/>
      <c r="V1047" s="39"/>
      <c r="W1047" s="40"/>
      <c r="X1047"/>
      <c r="Y1047"/>
      <c r="Z1047"/>
      <c r="AA1047"/>
      <c r="AB1047"/>
      <c r="AC1047"/>
      <c r="AD1047"/>
    </row>
    <row r="1048" spans="1:30" s="10" customFormat="1" x14ac:dyDescent="0.2">
      <c r="A1048" s="30"/>
      <c r="B1048" s="4"/>
      <c r="C1048" s="4"/>
      <c r="D1048" s="32"/>
      <c r="E1048" s="32"/>
      <c r="F1048" s="35"/>
      <c r="G1048" s="31"/>
      <c r="I1048" s="32"/>
      <c r="L1048" s="33"/>
      <c r="M1048" s="33"/>
      <c r="N1048" s="33"/>
      <c r="O1048" s="33"/>
      <c r="P1048" s="33"/>
      <c r="Q1048" s="33"/>
      <c r="R1048" s="33"/>
      <c r="S1048" s="33"/>
      <c r="T1048"/>
      <c r="U1048" s="39"/>
      <c r="V1048" s="39"/>
      <c r="W1048" s="40"/>
      <c r="X1048"/>
      <c r="Y1048"/>
      <c r="Z1048"/>
      <c r="AA1048"/>
      <c r="AB1048"/>
      <c r="AC1048"/>
      <c r="AD1048"/>
    </row>
    <row r="1049" spans="1:30" s="10" customFormat="1" x14ac:dyDescent="0.2">
      <c r="A1049" s="30"/>
      <c r="B1049" s="4"/>
      <c r="C1049" s="4"/>
      <c r="D1049" s="32"/>
      <c r="E1049" s="32"/>
      <c r="F1049" s="35"/>
      <c r="G1049" s="31"/>
      <c r="I1049" s="32"/>
      <c r="L1049" s="33"/>
      <c r="M1049" s="33"/>
      <c r="N1049" s="33"/>
      <c r="O1049" s="33"/>
      <c r="P1049" s="33"/>
      <c r="Q1049" s="33"/>
      <c r="R1049" s="33"/>
      <c r="S1049" s="33"/>
      <c r="T1049"/>
      <c r="U1049" s="39"/>
      <c r="V1049" s="39"/>
      <c r="W1049" s="40"/>
      <c r="X1049"/>
      <c r="Y1049"/>
      <c r="Z1049"/>
      <c r="AA1049"/>
      <c r="AB1049"/>
      <c r="AC1049"/>
      <c r="AD1049"/>
    </row>
    <row r="1050" spans="1:30" s="10" customFormat="1" x14ac:dyDescent="0.2">
      <c r="A1050" s="30"/>
      <c r="B1050" s="4"/>
      <c r="C1050" s="4"/>
      <c r="D1050" s="32"/>
      <c r="E1050" s="32"/>
      <c r="F1050" s="35"/>
      <c r="G1050" s="31"/>
      <c r="I1050" s="32"/>
      <c r="L1050" s="33"/>
      <c r="M1050" s="33"/>
      <c r="N1050" s="33"/>
      <c r="O1050" s="33"/>
      <c r="P1050" s="33"/>
      <c r="Q1050" s="33"/>
      <c r="R1050" s="33"/>
      <c r="S1050" s="33"/>
      <c r="T1050"/>
      <c r="U1050" s="39"/>
      <c r="V1050" s="39"/>
      <c r="W1050" s="40"/>
      <c r="X1050"/>
      <c r="Y1050"/>
      <c r="Z1050"/>
      <c r="AA1050"/>
      <c r="AB1050"/>
      <c r="AC1050"/>
      <c r="AD1050"/>
    </row>
    <row r="1051" spans="1:30" s="10" customFormat="1" x14ac:dyDescent="0.2">
      <c r="A1051" s="30"/>
      <c r="B1051" s="4"/>
      <c r="C1051" s="4"/>
      <c r="D1051" s="32"/>
      <c r="E1051" s="32"/>
      <c r="F1051" s="35"/>
      <c r="G1051" s="31"/>
      <c r="I1051" s="32"/>
      <c r="L1051" s="33"/>
      <c r="M1051" s="33"/>
      <c r="N1051" s="33"/>
      <c r="O1051" s="33"/>
      <c r="P1051" s="33"/>
      <c r="Q1051" s="33"/>
      <c r="R1051" s="33"/>
      <c r="S1051" s="33"/>
      <c r="T1051"/>
      <c r="U1051" s="39"/>
      <c r="V1051" s="39"/>
      <c r="W1051" s="40"/>
      <c r="X1051"/>
      <c r="Y1051"/>
      <c r="Z1051"/>
      <c r="AA1051"/>
      <c r="AB1051"/>
      <c r="AC1051"/>
      <c r="AD1051"/>
    </row>
    <row r="1052" spans="1:30" s="10" customFormat="1" x14ac:dyDescent="0.2">
      <c r="A1052" s="30"/>
      <c r="B1052" s="4"/>
      <c r="C1052" s="4"/>
      <c r="D1052" s="32"/>
      <c r="E1052" s="32"/>
      <c r="F1052" s="35"/>
      <c r="G1052" s="31"/>
      <c r="I1052" s="32"/>
      <c r="L1052" s="33"/>
      <c r="M1052" s="33"/>
      <c r="N1052" s="33"/>
      <c r="O1052" s="33"/>
      <c r="P1052" s="33"/>
      <c r="Q1052" s="33"/>
      <c r="R1052" s="33"/>
      <c r="S1052" s="33"/>
      <c r="T1052"/>
      <c r="U1052" s="39"/>
      <c r="V1052" s="39"/>
      <c r="W1052" s="40"/>
      <c r="X1052"/>
      <c r="Y1052"/>
      <c r="Z1052"/>
      <c r="AA1052"/>
      <c r="AB1052"/>
      <c r="AC1052"/>
      <c r="AD1052"/>
    </row>
    <row r="1053" spans="1:30" s="10" customFormat="1" x14ac:dyDescent="0.2">
      <c r="A1053" s="30"/>
      <c r="B1053" s="4"/>
      <c r="C1053" s="4"/>
      <c r="D1053" s="32"/>
      <c r="E1053" s="32"/>
      <c r="F1053" s="35"/>
      <c r="G1053" s="31"/>
      <c r="I1053" s="32"/>
      <c r="L1053" s="33"/>
      <c r="M1053" s="33"/>
      <c r="N1053" s="33"/>
      <c r="O1053" s="33"/>
      <c r="P1053" s="33"/>
      <c r="Q1053" s="33"/>
      <c r="R1053" s="33"/>
      <c r="S1053" s="33"/>
      <c r="T1053"/>
      <c r="U1053" s="39"/>
      <c r="V1053" s="39"/>
      <c r="W1053" s="40"/>
      <c r="X1053"/>
      <c r="Y1053"/>
      <c r="Z1053"/>
      <c r="AA1053"/>
      <c r="AB1053"/>
      <c r="AC1053"/>
      <c r="AD1053"/>
    </row>
    <row r="1054" spans="1:30" s="10" customFormat="1" x14ac:dyDescent="0.2">
      <c r="A1054" s="30"/>
      <c r="B1054" s="4"/>
      <c r="C1054" s="4"/>
      <c r="D1054" s="32"/>
      <c r="E1054" s="32"/>
      <c r="F1054" s="35"/>
      <c r="G1054" s="31"/>
      <c r="I1054" s="32"/>
      <c r="L1054" s="33"/>
      <c r="M1054" s="33"/>
      <c r="N1054" s="33"/>
      <c r="O1054" s="33"/>
      <c r="P1054" s="33"/>
      <c r="Q1054" s="33"/>
      <c r="R1054" s="33"/>
      <c r="S1054" s="33"/>
      <c r="T1054"/>
      <c r="U1054" s="39"/>
      <c r="V1054" s="39"/>
      <c r="W1054" s="40"/>
      <c r="X1054"/>
      <c r="Y1054"/>
      <c r="Z1054"/>
      <c r="AA1054"/>
      <c r="AB1054"/>
      <c r="AC1054"/>
      <c r="AD1054"/>
    </row>
    <row r="1055" spans="1:30" s="10" customFormat="1" x14ac:dyDescent="0.2">
      <c r="A1055" s="30"/>
      <c r="B1055" s="4"/>
      <c r="C1055" s="4"/>
      <c r="D1055" s="32"/>
      <c r="E1055" s="32"/>
      <c r="F1055" s="35"/>
      <c r="G1055" s="31"/>
      <c r="I1055" s="32"/>
      <c r="L1055" s="33"/>
      <c r="M1055" s="33"/>
      <c r="N1055" s="33"/>
      <c r="O1055" s="33"/>
      <c r="P1055" s="33"/>
      <c r="Q1055" s="33"/>
      <c r="R1055" s="33"/>
      <c r="S1055" s="33"/>
      <c r="T1055"/>
      <c r="U1055" s="39"/>
      <c r="V1055" s="39"/>
      <c r="W1055" s="40"/>
      <c r="X1055"/>
      <c r="Y1055"/>
      <c r="Z1055"/>
      <c r="AA1055"/>
      <c r="AB1055"/>
      <c r="AC1055"/>
      <c r="AD1055"/>
    </row>
    <row r="1056" spans="1:30" s="10" customFormat="1" x14ac:dyDescent="0.2">
      <c r="A1056" s="30"/>
      <c r="B1056" s="4"/>
      <c r="C1056" s="4"/>
      <c r="D1056" s="32"/>
      <c r="E1056" s="32"/>
      <c r="F1056" s="35"/>
      <c r="G1056" s="31"/>
      <c r="I1056" s="32"/>
      <c r="L1056" s="33"/>
      <c r="M1056" s="33"/>
      <c r="N1056" s="33"/>
      <c r="O1056" s="33"/>
      <c r="P1056" s="33"/>
      <c r="Q1056" s="33"/>
      <c r="R1056" s="33"/>
      <c r="S1056" s="33"/>
      <c r="T1056"/>
      <c r="U1056" s="39"/>
      <c r="V1056" s="39"/>
      <c r="W1056" s="40"/>
      <c r="X1056"/>
      <c r="Y1056"/>
      <c r="Z1056"/>
      <c r="AA1056"/>
      <c r="AB1056"/>
      <c r="AC1056"/>
      <c r="AD1056"/>
    </row>
    <row r="1057" spans="1:30" s="10" customFormat="1" x14ac:dyDescent="0.2">
      <c r="A1057" s="30"/>
      <c r="B1057" s="4"/>
      <c r="C1057" s="4"/>
      <c r="D1057" s="32"/>
      <c r="E1057" s="32"/>
      <c r="F1057" s="35"/>
      <c r="G1057" s="31"/>
      <c r="I1057" s="32"/>
      <c r="L1057" s="33"/>
      <c r="M1057" s="33"/>
      <c r="N1057" s="33"/>
      <c r="O1057" s="33"/>
      <c r="P1057" s="33"/>
      <c r="Q1057" s="33"/>
      <c r="R1057" s="33"/>
      <c r="S1057" s="33"/>
      <c r="T1057"/>
      <c r="U1057" s="39"/>
      <c r="V1057" s="39"/>
      <c r="W1057" s="40"/>
      <c r="X1057"/>
      <c r="Y1057"/>
      <c r="Z1057"/>
      <c r="AA1057"/>
      <c r="AB1057"/>
      <c r="AC1057"/>
      <c r="AD1057"/>
    </row>
    <row r="1058" spans="1:30" s="10" customFormat="1" x14ac:dyDescent="0.2">
      <c r="A1058" s="30"/>
      <c r="B1058" s="4"/>
      <c r="C1058" s="4"/>
      <c r="D1058" s="32"/>
      <c r="E1058" s="32"/>
      <c r="F1058" s="35"/>
      <c r="G1058" s="31"/>
      <c r="I1058" s="32"/>
      <c r="L1058" s="33"/>
      <c r="M1058" s="33"/>
      <c r="N1058" s="33"/>
      <c r="O1058" s="33"/>
      <c r="P1058" s="33"/>
      <c r="Q1058" s="33"/>
      <c r="R1058" s="33"/>
      <c r="S1058" s="33"/>
      <c r="T1058"/>
      <c r="U1058" s="39"/>
      <c r="V1058" s="39"/>
      <c r="W1058" s="40"/>
      <c r="X1058"/>
      <c r="Y1058"/>
      <c r="Z1058"/>
      <c r="AA1058"/>
      <c r="AB1058"/>
      <c r="AC1058"/>
      <c r="AD1058"/>
    </row>
    <row r="1059" spans="1:30" s="10" customFormat="1" x14ac:dyDescent="0.2">
      <c r="A1059" s="30"/>
      <c r="B1059" s="4"/>
      <c r="C1059" s="4"/>
      <c r="D1059" s="32"/>
      <c r="E1059" s="32"/>
      <c r="F1059" s="35"/>
      <c r="G1059" s="31"/>
      <c r="I1059" s="32"/>
      <c r="L1059" s="33"/>
      <c r="M1059" s="33"/>
      <c r="N1059" s="33"/>
      <c r="O1059" s="33"/>
      <c r="P1059" s="33"/>
      <c r="Q1059" s="33"/>
      <c r="R1059" s="33"/>
      <c r="S1059" s="33"/>
      <c r="T1059"/>
      <c r="U1059" s="39"/>
      <c r="V1059" s="39"/>
      <c r="W1059" s="40"/>
      <c r="X1059"/>
      <c r="Y1059"/>
      <c r="Z1059"/>
      <c r="AA1059"/>
      <c r="AB1059"/>
      <c r="AC1059"/>
      <c r="AD1059"/>
    </row>
    <row r="1060" spans="1:30" s="10" customFormat="1" x14ac:dyDescent="0.2">
      <c r="A1060" s="30"/>
      <c r="B1060" s="4"/>
      <c r="C1060" s="4"/>
      <c r="D1060" s="32"/>
      <c r="E1060" s="32"/>
      <c r="F1060" s="35"/>
      <c r="G1060" s="31"/>
      <c r="I1060" s="32"/>
      <c r="L1060" s="33"/>
      <c r="M1060" s="33"/>
      <c r="N1060" s="33"/>
      <c r="O1060" s="33"/>
      <c r="P1060" s="33"/>
      <c r="Q1060" s="33"/>
      <c r="R1060" s="33"/>
      <c r="S1060" s="33"/>
      <c r="T1060"/>
      <c r="U1060" s="39"/>
      <c r="V1060" s="39"/>
      <c r="W1060" s="40"/>
      <c r="X1060"/>
      <c r="Y1060"/>
      <c r="Z1060"/>
      <c r="AA1060"/>
      <c r="AB1060"/>
      <c r="AC1060"/>
      <c r="AD1060"/>
    </row>
    <row r="1061" spans="1:30" s="10" customFormat="1" x14ac:dyDescent="0.2">
      <c r="A1061" s="30"/>
      <c r="B1061" s="4"/>
      <c r="C1061" s="4"/>
      <c r="D1061" s="32"/>
      <c r="E1061" s="32"/>
      <c r="F1061" s="35"/>
      <c r="G1061" s="31"/>
      <c r="I1061" s="32"/>
      <c r="L1061" s="33"/>
      <c r="M1061" s="33"/>
      <c r="N1061" s="33"/>
      <c r="O1061" s="33"/>
      <c r="P1061" s="33"/>
      <c r="Q1061" s="33"/>
      <c r="R1061" s="33"/>
      <c r="S1061" s="33"/>
      <c r="T1061"/>
      <c r="U1061" s="39"/>
      <c r="V1061" s="39"/>
      <c r="W1061" s="40"/>
      <c r="X1061"/>
      <c r="Y1061"/>
      <c r="Z1061"/>
      <c r="AA1061"/>
      <c r="AB1061"/>
      <c r="AC1061"/>
      <c r="AD1061"/>
    </row>
    <row r="1062" spans="1:30" s="10" customFormat="1" x14ac:dyDescent="0.2">
      <c r="A1062" s="30"/>
      <c r="B1062" s="4"/>
      <c r="C1062" s="4"/>
      <c r="D1062" s="32"/>
      <c r="E1062" s="32"/>
      <c r="F1062" s="35"/>
      <c r="G1062" s="31"/>
      <c r="I1062" s="32"/>
      <c r="L1062" s="33"/>
      <c r="M1062" s="33"/>
      <c r="N1062" s="33"/>
      <c r="O1062" s="33"/>
      <c r="P1062" s="33"/>
      <c r="Q1062" s="33"/>
      <c r="R1062" s="33"/>
      <c r="S1062" s="33"/>
      <c r="T1062"/>
      <c r="U1062" s="39"/>
      <c r="V1062" s="39"/>
      <c r="W1062" s="40"/>
      <c r="X1062"/>
      <c r="Y1062"/>
      <c r="Z1062"/>
      <c r="AA1062"/>
      <c r="AB1062"/>
      <c r="AC1062"/>
      <c r="AD1062"/>
    </row>
    <row r="1063" spans="1:30" s="10" customFormat="1" x14ac:dyDescent="0.2">
      <c r="A1063" s="30"/>
      <c r="B1063" s="4"/>
      <c r="C1063" s="4"/>
      <c r="D1063" s="32"/>
      <c r="E1063" s="32"/>
      <c r="F1063" s="35"/>
      <c r="G1063" s="31"/>
      <c r="I1063" s="32"/>
      <c r="L1063" s="33"/>
      <c r="M1063" s="33"/>
      <c r="N1063" s="33"/>
      <c r="O1063" s="33"/>
      <c r="P1063" s="33"/>
      <c r="Q1063" s="33"/>
      <c r="R1063" s="33"/>
      <c r="S1063" s="33"/>
      <c r="T1063"/>
      <c r="U1063" s="39"/>
      <c r="V1063" s="39"/>
      <c r="W1063" s="40"/>
      <c r="X1063"/>
      <c r="Y1063"/>
      <c r="Z1063"/>
      <c r="AA1063"/>
      <c r="AB1063"/>
      <c r="AC1063"/>
      <c r="AD1063"/>
    </row>
    <row r="1064" spans="1:30" s="10" customFormat="1" x14ac:dyDescent="0.2">
      <c r="A1064" s="30"/>
      <c r="B1064" s="4"/>
      <c r="C1064" s="4"/>
      <c r="D1064" s="32"/>
      <c r="E1064" s="32"/>
      <c r="F1064" s="35"/>
      <c r="G1064" s="31"/>
      <c r="I1064" s="32"/>
      <c r="L1064" s="33"/>
      <c r="M1064" s="33"/>
      <c r="N1064" s="33"/>
      <c r="O1064" s="33"/>
      <c r="P1064" s="33"/>
      <c r="Q1064" s="33"/>
      <c r="R1064" s="33"/>
      <c r="S1064" s="33"/>
      <c r="T1064"/>
      <c r="U1064" s="39"/>
      <c r="V1064" s="39"/>
      <c r="W1064" s="40"/>
      <c r="X1064"/>
      <c r="Y1064"/>
      <c r="Z1064"/>
      <c r="AA1064"/>
      <c r="AB1064"/>
      <c r="AC1064"/>
      <c r="AD1064"/>
    </row>
    <row r="1065" spans="1:30" s="10" customFormat="1" x14ac:dyDescent="0.2">
      <c r="A1065" s="30"/>
      <c r="B1065" s="4"/>
      <c r="C1065" s="4"/>
      <c r="D1065" s="32"/>
      <c r="E1065" s="32"/>
      <c r="F1065" s="35"/>
      <c r="G1065" s="31"/>
      <c r="I1065" s="32"/>
      <c r="L1065" s="33"/>
      <c r="M1065" s="33"/>
      <c r="N1065" s="33"/>
      <c r="O1065" s="33"/>
      <c r="P1065" s="33"/>
      <c r="Q1065" s="33"/>
      <c r="R1065" s="33"/>
      <c r="S1065" s="33"/>
      <c r="T1065"/>
      <c r="U1065" s="39"/>
      <c r="V1065" s="39"/>
      <c r="W1065" s="40"/>
      <c r="X1065"/>
      <c r="Y1065"/>
      <c r="Z1065"/>
      <c r="AA1065"/>
      <c r="AB1065"/>
      <c r="AC1065"/>
      <c r="AD1065"/>
    </row>
    <row r="1066" spans="1:30" s="10" customFormat="1" x14ac:dyDescent="0.2">
      <c r="A1066" s="30"/>
      <c r="B1066" s="4"/>
      <c r="C1066" s="4"/>
      <c r="D1066" s="32"/>
      <c r="E1066" s="32"/>
      <c r="F1066" s="35"/>
      <c r="G1066" s="31"/>
      <c r="I1066" s="32"/>
      <c r="L1066" s="33"/>
      <c r="M1066" s="33"/>
      <c r="N1066" s="33"/>
      <c r="O1066" s="33"/>
      <c r="P1066" s="33"/>
      <c r="Q1066" s="33"/>
      <c r="R1066" s="33"/>
      <c r="S1066" s="33"/>
      <c r="T1066"/>
      <c r="U1066" s="39"/>
      <c r="V1066" s="39"/>
      <c r="W1066" s="40"/>
      <c r="X1066"/>
      <c r="Y1066"/>
      <c r="Z1066"/>
      <c r="AA1066"/>
      <c r="AB1066"/>
      <c r="AC1066"/>
      <c r="AD1066"/>
    </row>
    <row r="1067" spans="1:30" s="10" customFormat="1" x14ac:dyDescent="0.2">
      <c r="A1067" s="30"/>
      <c r="B1067" s="4"/>
      <c r="C1067" s="4"/>
      <c r="D1067" s="32"/>
      <c r="E1067" s="32"/>
      <c r="F1067" s="35"/>
      <c r="G1067" s="31"/>
      <c r="I1067" s="32"/>
      <c r="L1067" s="33"/>
      <c r="M1067" s="33"/>
      <c r="N1067" s="33"/>
      <c r="O1067" s="33"/>
      <c r="P1067" s="33"/>
      <c r="Q1067" s="33"/>
      <c r="R1067" s="33"/>
      <c r="S1067" s="33"/>
      <c r="T1067"/>
      <c r="U1067" s="39"/>
      <c r="V1067" s="39"/>
      <c r="W1067" s="40"/>
      <c r="X1067"/>
      <c r="Y1067"/>
      <c r="Z1067"/>
      <c r="AA1067"/>
      <c r="AB1067"/>
      <c r="AC1067"/>
      <c r="AD1067"/>
    </row>
    <row r="1068" spans="1:30" s="10" customFormat="1" x14ac:dyDescent="0.2">
      <c r="A1068" s="30"/>
      <c r="B1068" s="4"/>
      <c r="C1068" s="4"/>
      <c r="D1068" s="32"/>
      <c r="E1068" s="32"/>
      <c r="F1068" s="35"/>
      <c r="G1068" s="31"/>
      <c r="I1068" s="32"/>
      <c r="L1068" s="33"/>
      <c r="M1068" s="33"/>
      <c r="N1068" s="33"/>
      <c r="O1068" s="33"/>
      <c r="P1068" s="33"/>
      <c r="Q1068" s="33"/>
      <c r="R1068" s="33"/>
      <c r="S1068" s="33"/>
      <c r="T1068"/>
      <c r="U1068" s="39"/>
      <c r="V1068" s="39"/>
      <c r="W1068" s="40"/>
      <c r="X1068"/>
      <c r="Y1068"/>
      <c r="Z1068"/>
      <c r="AA1068"/>
      <c r="AB1068"/>
      <c r="AC1068"/>
      <c r="AD1068"/>
    </row>
    <row r="1069" spans="1:30" s="10" customFormat="1" x14ac:dyDescent="0.2">
      <c r="A1069" s="30"/>
      <c r="B1069" s="4"/>
      <c r="C1069" s="4"/>
      <c r="D1069" s="32"/>
      <c r="E1069" s="32"/>
      <c r="F1069" s="35"/>
      <c r="G1069" s="31"/>
      <c r="I1069" s="32"/>
      <c r="L1069" s="33"/>
      <c r="M1069" s="33"/>
      <c r="N1069" s="33"/>
      <c r="O1069" s="33"/>
      <c r="P1069" s="33"/>
      <c r="Q1069" s="33"/>
      <c r="R1069" s="33"/>
      <c r="S1069" s="33"/>
      <c r="T1069"/>
      <c r="U1069" s="39"/>
      <c r="V1069" s="39"/>
      <c r="W1069" s="40"/>
      <c r="X1069"/>
      <c r="Y1069"/>
      <c r="Z1069"/>
      <c r="AA1069"/>
      <c r="AB1069"/>
      <c r="AC1069"/>
      <c r="AD1069"/>
    </row>
    <row r="1070" spans="1:30" s="10" customFormat="1" x14ac:dyDescent="0.2">
      <c r="A1070" s="30"/>
      <c r="B1070" s="4"/>
      <c r="C1070" s="4"/>
      <c r="D1070" s="32"/>
      <c r="E1070" s="32"/>
      <c r="F1070" s="35"/>
      <c r="G1070" s="31"/>
      <c r="I1070" s="32"/>
      <c r="L1070" s="33"/>
      <c r="M1070" s="33"/>
      <c r="N1070" s="33"/>
      <c r="O1070" s="33"/>
      <c r="P1070" s="33"/>
      <c r="Q1070" s="33"/>
      <c r="R1070" s="33"/>
      <c r="S1070" s="33"/>
      <c r="T1070"/>
      <c r="U1070" s="39"/>
      <c r="V1070" s="39"/>
      <c r="W1070" s="40"/>
      <c r="X1070"/>
      <c r="Y1070"/>
      <c r="Z1070"/>
      <c r="AA1070"/>
      <c r="AB1070"/>
      <c r="AC1070"/>
      <c r="AD1070"/>
    </row>
    <row r="1071" spans="1:30" s="10" customFormat="1" x14ac:dyDescent="0.2">
      <c r="A1071" s="30"/>
      <c r="B1071" s="4"/>
      <c r="C1071" s="4"/>
      <c r="D1071" s="32"/>
      <c r="E1071" s="32"/>
      <c r="F1071" s="35"/>
      <c r="G1071" s="31"/>
      <c r="I1071" s="32"/>
      <c r="L1071" s="33"/>
      <c r="M1071" s="33"/>
      <c r="N1071" s="33"/>
      <c r="O1071" s="33"/>
      <c r="P1071" s="33"/>
      <c r="Q1071" s="33"/>
      <c r="R1071" s="33"/>
      <c r="S1071" s="33"/>
      <c r="T1071"/>
      <c r="U1071" s="39"/>
      <c r="V1071" s="39"/>
      <c r="W1071" s="40"/>
      <c r="X1071"/>
      <c r="Y1071"/>
      <c r="Z1071"/>
      <c r="AA1071"/>
      <c r="AB1071"/>
      <c r="AC1071"/>
      <c r="AD1071"/>
    </row>
    <row r="1072" spans="1:30" s="10" customFormat="1" x14ac:dyDescent="0.2">
      <c r="A1072" s="30"/>
      <c r="B1072" s="4"/>
      <c r="C1072" s="4"/>
      <c r="D1072" s="32"/>
      <c r="E1072" s="32"/>
      <c r="F1072" s="35"/>
      <c r="G1072" s="31"/>
      <c r="I1072" s="32"/>
      <c r="L1072" s="33"/>
      <c r="M1072" s="33"/>
      <c r="N1072" s="33"/>
      <c r="O1072" s="33"/>
      <c r="P1072" s="33"/>
      <c r="Q1072" s="33"/>
      <c r="R1072" s="33"/>
      <c r="S1072" s="33"/>
      <c r="T1072"/>
      <c r="U1072" s="39"/>
      <c r="V1072" s="39"/>
      <c r="W1072" s="40"/>
      <c r="X1072"/>
      <c r="Y1072"/>
      <c r="Z1072"/>
      <c r="AA1072"/>
      <c r="AB1072"/>
      <c r="AC1072"/>
      <c r="AD1072"/>
    </row>
    <row r="1073" spans="1:30" s="10" customFormat="1" x14ac:dyDescent="0.2">
      <c r="A1073" s="30"/>
      <c r="B1073" s="4"/>
      <c r="C1073" s="4"/>
      <c r="D1073" s="32"/>
      <c r="E1073" s="32"/>
      <c r="F1073" s="35"/>
      <c r="G1073" s="31"/>
      <c r="I1073" s="32"/>
      <c r="L1073" s="33"/>
      <c r="M1073" s="33"/>
      <c r="N1073" s="33"/>
      <c r="O1073" s="33"/>
      <c r="P1073" s="33"/>
      <c r="Q1073" s="33"/>
      <c r="R1073" s="33"/>
      <c r="S1073" s="33"/>
      <c r="T1073"/>
      <c r="U1073" s="39"/>
      <c r="V1073" s="39"/>
      <c r="W1073" s="40"/>
      <c r="X1073"/>
      <c r="Y1073"/>
      <c r="Z1073"/>
      <c r="AA1073"/>
      <c r="AB1073"/>
      <c r="AC1073"/>
      <c r="AD1073"/>
    </row>
    <row r="1074" spans="1:30" s="10" customFormat="1" x14ac:dyDescent="0.2">
      <c r="A1074" s="30"/>
      <c r="B1074" s="4"/>
      <c r="C1074" s="4"/>
      <c r="D1074" s="32"/>
      <c r="E1074" s="32"/>
      <c r="F1074" s="35"/>
      <c r="G1074" s="31"/>
      <c r="I1074" s="32"/>
      <c r="L1074" s="33"/>
      <c r="M1074" s="33"/>
      <c r="N1074" s="33"/>
      <c r="O1074" s="33"/>
      <c r="P1074" s="33"/>
      <c r="Q1074" s="33"/>
      <c r="R1074" s="33"/>
      <c r="S1074" s="33"/>
      <c r="T1074"/>
      <c r="U1074" s="39"/>
      <c r="V1074" s="39"/>
      <c r="W1074" s="40"/>
      <c r="X1074"/>
      <c r="Y1074"/>
      <c r="Z1074"/>
      <c r="AA1074"/>
      <c r="AB1074"/>
      <c r="AC1074"/>
      <c r="AD1074"/>
    </row>
    <row r="1075" spans="1:30" s="10" customFormat="1" x14ac:dyDescent="0.2">
      <c r="A1075" s="30"/>
      <c r="B1075" s="4"/>
      <c r="C1075" s="4"/>
      <c r="D1075" s="32"/>
      <c r="E1075" s="32"/>
      <c r="F1075" s="35"/>
      <c r="G1075" s="31"/>
      <c r="I1075" s="32"/>
      <c r="L1075" s="33"/>
      <c r="M1075" s="33"/>
      <c r="N1075" s="33"/>
      <c r="O1075" s="33"/>
      <c r="P1075" s="33"/>
      <c r="Q1075" s="33"/>
      <c r="R1075" s="33"/>
      <c r="S1075" s="33"/>
      <c r="T1075"/>
      <c r="U1075" s="39"/>
      <c r="V1075" s="39"/>
      <c r="W1075" s="40"/>
      <c r="X1075"/>
      <c r="Y1075"/>
      <c r="Z1075"/>
      <c r="AA1075"/>
      <c r="AB1075"/>
      <c r="AC1075"/>
      <c r="AD1075"/>
    </row>
    <row r="1076" spans="1:30" s="10" customFormat="1" x14ac:dyDescent="0.2">
      <c r="A1076" s="30"/>
      <c r="B1076" s="4"/>
      <c r="C1076" s="4"/>
      <c r="D1076" s="32"/>
      <c r="E1076" s="32"/>
      <c r="F1076" s="35"/>
      <c r="G1076" s="31"/>
      <c r="I1076" s="32"/>
      <c r="L1076" s="33"/>
      <c r="M1076" s="33"/>
      <c r="N1076" s="33"/>
      <c r="O1076" s="33"/>
      <c r="P1076" s="33"/>
      <c r="Q1076" s="33"/>
      <c r="R1076" s="33"/>
      <c r="S1076" s="33"/>
      <c r="T1076"/>
      <c r="U1076" s="39"/>
      <c r="V1076" s="39"/>
      <c r="W1076" s="40"/>
      <c r="X1076"/>
      <c r="Y1076"/>
      <c r="Z1076"/>
      <c r="AA1076"/>
      <c r="AB1076"/>
      <c r="AC1076"/>
      <c r="AD1076"/>
    </row>
    <row r="1077" spans="1:30" s="10" customFormat="1" x14ac:dyDescent="0.2">
      <c r="A1077" s="30"/>
      <c r="B1077" s="4"/>
      <c r="C1077" s="4"/>
      <c r="D1077" s="32"/>
      <c r="E1077" s="32"/>
      <c r="F1077" s="35"/>
      <c r="G1077" s="31"/>
      <c r="I1077" s="32"/>
      <c r="L1077" s="33"/>
      <c r="M1077" s="33"/>
      <c r="N1077" s="33"/>
      <c r="O1077" s="33"/>
      <c r="P1077" s="33"/>
      <c r="Q1077" s="33"/>
      <c r="R1077" s="33"/>
      <c r="S1077" s="33"/>
      <c r="T1077"/>
      <c r="U1077" s="39"/>
      <c r="V1077" s="39"/>
      <c r="W1077" s="40"/>
      <c r="X1077"/>
      <c r="Y1077"/>
      <c r="Z1077"/>
      <c r="AA1077"/>
      <c r="AB1077"/>
      <c r="AC1077"/>
      <c r="AD1077"/>
    </row>
    <row r="1078" spans="1:30" s="10" customFormat="1" x14ac:dyDescent="0.2">
      <c r="A1078" s="30"/>
      <c r="B1078" s="4"/>
      <c r="C1078" s="4"/>
      <c r="D1078" s="32"/>
      <c r="E1078" s="32"/>
      <c r="F1078" s="35"/>
      <c r="G1078" s="31"/>
      <c r="I1078" s="32"/>
      <c r="L1078" s="33"/>
      <c r="M1078" s="33"/>
      <c r="N1078" s="33"/>
      <c r="O1078" s="33"/>
      <c r="P1078" s="33"/>
      <c r="Q1078" s="33"/>
      <c r="R1078" s="33"/>
      <c r="S1078" s="33"/>
      <c r="T1078"/>
      <c r="U1078" s="39"/>
      <c r="V1078" s="39"/>
      <c r="W1078" s="40"/>
      <c r="X1078"/>
      <c r="Y1078"/>
      <c r="Z1078"/>
      <c r="AA1078"/>
      <c r="AB1078"/>
      <c r="AC1078"/>
      <c r="AD1078"/>
    </row>
    <row r="1079" spans="1:30" s="10" customFormat="1" x14ac:dyDescent="0.2">
      <c r="A1079" s="30"/>
      <c r="B1079" s="4"/>
      <c r="C1079" s="4"/>
      <c r="D1079" s="32"/>
      <c r="E1079" s="32"/>
      <c r="F1079" s="35"/>
      <c r="G1079" s="31"/>
      <c r="I1079" s="32"/>
      <c r="L1079" s="33"/>
      <c r="M1079" s="33"/>
      <c r="N1079" s="33"/>
      <c r="O1079" s="33"/>
      <c r="P1079" s="33"/>
      <c r="Q1079" s="33"/>
      <c r="R1079" s="33"/>
      <c r="S1079" s="33"/>
      <c r="T1079"/>
      <c r="U1079" s="39"/>
      <c r="V1079" s="39"/>
      <c r="W1079" s="40"/>
      <c r="X1079"/>
      <c r="Y1079"/>
      <c r="Z1079"/>
      <c r="AA1079"/>
      <c r="AB1079"/>
      <c r="AC1079"/>
      <c r="AD1079"/>
    </row>
    <row r="1080" spans="1:30" s="10" customFormat="1" x14ac:dyDescent="0.2">
      <c r="A1080" s="30"/>
      <c r="B1080" s="4"/>
      <c r="C1080" s="4"/>
      <c r="D1080" s="32"/>
      <c r="E1080" s="32"/>
      <c r="F1080" s="35"/>
      <c r="G1080" s="31"/>
      <c r="I1080" s="32"/>
      <c r="L1080" s="33"/>
      <c r="M1080" s="33"/>
      <c r="N1080" s="33"/>
      <c r="O1080" s="33"/>
      <c r="P1080" s="33"/>
      <c r="Q1080" s="33"/>
      <c r="R1080" s="33"/>
      <c r="S1080" s="33"/>
      <c r="T1080"/>
      <c r="U1080" s="39"/>
      <c r="V1080" s="39"/>
      <c r="W1080" s="40"/>
      <c r="X1080"/>
      <c r="Y1080"/>
      <c r="Z1080"/>
      <c r="AA1080"/>
      <c r="AB1080"/>
      <c r="AC1080"/>
      <c r="AD1080"/>
    </row>
    <row r="1081" spans="1:30" s="10" customFormat="1" x14ac:dyDescent="0.2">
      <c r="A1081" s="30"/>
      <c r="B1081" s="4"/>
      <c r="C1081" s="4"/>
      <c r="D1081" s="32"/>
      <c r="E1081" s="32"/>
      <c r="F1081" s="35"/>
      <c r="G1081" s="31"/>
      <c r="I1081" s="32"/>
      <c r="L1081" s="33"/>
      <c r="M1081" s="33"/>
      <c r="N1081" s="33"/>
      <c r="O1081" s="33"/>
      <c r="P1081" s="33"/>
      <c r="Q1081" s="33"/>
      <c r="R1081" s="33"/>
      <c r="S1081" s="33"/>
      <c r="T1081"/>
      <c r="U1081" s="39"/>
      <c r="V1081" s="39"/>
      <c r="W1081" s="40"/>
      <c r="X1081"/>
      <c r="Y1081"/>
      <c r="Z1081"/>
      <c r="AA1081"/>
      <c r="AB1081"/>
      <c r="AC1081"/>
      <c r="AD1081"/>
    </row>
    <row r="1082" spans="1:30" s="10" customFormat="1" x14ac:dyDescent="0.2">
      <c r="A1082" s="30"/>
      <c r="B1082" s="4"/>
      <c r="C1082" s="4"/>
      <c r="D1082" s="32"/>
      <c r="E1082" s="32"/>
      <c r="F1082" s="35"/>
      <c r="G1082" s="31"/>
      <c r="I1082" s="32"/>
      <c r="L1082" s="33"/>
      <c r="M1082" s="33"/>
      <c r="N1082" s="33"/>
      <c r="O1082" s="33"/>
      <c r="P1082" s="33"/>
      <c r="Q1082" s="33"/>
      <c r="R1082" s="33"/>
      <c r="S1082" s="33"/>
      <c r="T1082"/>
      <c r="U1082" s="39"/>
      <c r="V1082" s="39"/>
      <c r="W1082" s="40"/>
      <c r="X1082"/>
      <c r="Y1082"/>
      <c r="Z1082"/>
      <c r="AA1082"/>
      <c r="AB1082"/>
      <c r="AC1082"/>
      <c r="AD1082"/>
    </row>
    <row r="1083" spans="1:30" s="10" customFormat="1" x14ac:dyDescent="0.2">
      <c r="A1083" s="30"/>
      <c r="B1083" s="4"/>
      <c r="C1083" s="4"/>
      <c r="D1083" s="32"/>
      <c r="E1083" s="32"/>
      <c r="F1083" s="35"/>
      <c r="G1083" s="31"/>
      <c r="I1083" s="32"/>
      <c r="L1083" s="33"/>
      <c r="M1083" s="33"/>
      <c r="N1083" s="33"/>
      <c r="O1083" s="33"/>
      <c r="P1083" s="33"/>
      <c r="Q1083" s="33"/>
      <c r="R1083" s="33"/>
      <c r="S1083" s="33"/>
      <c r="T1083"/>
      <c r="U1083" s="39"/>
      <c r="V1083" s="39"/>
      <c r="W1083" s="40"/>
      <c r="X1083"/>
      <c r="Y1083"/>
      <c r="Z1083"/>
      <c r="AA1083"/>
      <c r="AB1083"/>
      <c r="AC1083"/>
      <c r="AD1083"/>
    </row>
    <row r="1084" spans="1:30" s="10" customFormat="1" x14ac:dyDescent="0.2">
      <c r="A1084" s="30"/>
      <c r="B1084" s="4"/>
      <c r="C1084" s="4"/>
      <c r="D1084" s="32"/>
      <c r="E1084" s="32"/>
      <c r="F1084" s="35"/>
      <c r="G1084" s="31"/>
      <c r="I1084" s="32"/>
      <c r="L1084" s="33"/>
      <c r="M1084" s="33"/>
      <c r="N1084" s="33"/>
      <c r="O1084" s="33"/>
      <c r="P1084" s="33"/>
      <c r="Q1084" s="33"/>
      <c r="R1084" s="33"/>
      <c r="S1084" s="33"/>
      <c r="T1084"/>
      <c r="U1084" s="39"/>
      <c r="V1084" s="39"/>
      <c r="W1084" s="40"/>
      <c r="X1084"/>
      <c r="Y1084"/>
      <c r="Z1084"/>
      <c r="AA1084"/>
      <c r="AB1084"/>
      <c r="AC1084"/>
      <c r="AD1084"/>
    </row>
    <row r="1085" spans="1:30" s="10" customFormat="1" x14ac:dyDescent="0.2">
      <c r="A1085" s="30"/>
      <c r="B1085" s="4"/>
      <c r="C1085" s="4"/>
      <c r="D1085" s="32"/>
      <c r="E1085" s="32"/>
      <c r="F1085" s="35"/>
      <c r="G1085" s="31"/>
      <c r="I1085" s="32"/>
      <c r="L1085" s="33"/>
      <c r="M1085" s="33"/>
      <c r="N1085" s="33"/>
      <c r="O1085" s="33"/>
      <c r="P1085" s="33"/>
      <c r="Q1085" s="33"/>
      <c r="R1085" s="33"/>
      <c r="S1085" s="33"/>
      <c r="T1085"/>
      <c r="U1085" s="39"/>
      <c r="V1085" s="39"/>
      <c r="W1085" s="40"/>
      <c r="X1085"/>
      <c r="Y1085"/>
      <c r="Z1085"/>
      <c r="AA1085"/>
      <c r="AB1085"/>
      <c r="AC1085"/>
      <c r="AD1085"/>
    </row>
    <row r="1086" spans="1:30" s="10" customFormat="1" x14ac:dyDescent="0.2">
      <c r="A1086" s="30"/>
      <c r="B1086" s="4"/>
      <c r="C1086" s="4"/>
      <c r="D1086" s="32"/>
      <c r="E1086" s="32"/>
      <c r="F1086" s="35"/>
      <c r="G1086" s="31"/>
      <c r="I1086" s="32"/>
      <c r="L1086" s="33"/>
      <c r="M1086" s="33"/>
      <c r="N1086" s="33"/>
      <c r="O1086" s="33"/>
      <c r="P1086" s="33"/>
      <c r="Q1086" s="33"/>
      <c r="R1086" s="33"/>
      <c r="S1086" s="33"/>
      <c r="T1086"/>
      <c r="U1086" s="39"/>
      <c r="V1086" s="39"/>
      <c r="W1086" s="40"/>
      <c r="X1086"/>
      <c r="Y1086"/>
      <c r="Z1086"/>
      <c r="AA1086"/>
      <c r="AB1086"/>
      <c r="AC1086"/>
      <c r="AD1086"/>
    </row>
    <row r="1087" spans="1:30" s="10" customFormat="1" x14ac:dyDescent="0.2">
      <c r="A1087" s="30"/>
      <c r="B1087" s="4"/>
      <c r="C1087" s="4"/>
      <c r="D1087" s="32"/>
      <c r="E1087" s="32"/>
      <c r="F1087" s="35"/>
      <c r="G1087" s="31"/>
      <c r="I1087" s="32"/>
      <c r="L1087" s="33"/>
      <c r="M1087" s="33"/>
      <c r="N1087" s="33"/>
      <c r="O1087" s="33"/>
      <c r="P1087" s="33"/>
      <c r="Q1087" s="33"/>
      <c r="R1087" s="33"/>
      <c r="S1087" s="33"/>
      <c r="T1087"/>
      <c r="U1087" s="39"/>
      <c r="V1087" s="39"/>
      <c r="W1087" s="40"/>
      <c r="X1087"/>
      <c r="Y1087"/>
      <c r="Z1087"/>
      <c r="AA1087"/>
      <c r="AB1087"/>
      <c r="AC1087"/>
      <c r="AD1087"/>
    </row>
    <row r="1088" spans="1:30" s="10" customFormat="1" x14ac:dyDescent="0.2">
      <c r="A1088" s="30"/>
      <c r="B1088" s="4"/>
      <c r="C1088" s="4"/>
      <c r="D1088" s="32"/>
      <c r="E1088" s="32"/>
      <c r="F1088" s="35"/>
      <c r="G1088" s="31"/>
      <c r="I1088" s="32"/>
      <c r="L1088" s="33"/>
      <c r="M1088" s="33"/>
      <c r="N1088" s="33"/>
      <c r="O1088" s="33"/>
      <c r="P1088" s="33"/>
      <c r="Q1088" s="33"/>
      <c r="R1088" s="33"/>
      <c r="S1088" s="33"/>
      <c r="T1088"/>
      <c r="U1088" s="39"/>
      <c r="V1088" s="39"/>
      <c r="W1088" s="40"/>
      <c r="X1088"/>
      <c r="Y1088"/>
      <c r="Z1088"/>
      <c r="AA1088"/>
      <c r="AB1088"/>
      <c r="AC1088"/>
      <c r="AD1088"/>
    </row>
    <row r="1089" spans="1:30" s="10" customFormat="1" x14ac:dyDescent="0.2">
      <c r="A1089" s="30"/>
      <c r="B1089" s="4"/>
      <c r="C1089" s="4"/>
      <c r="D1089" s="32"/>
      <c r="E1089" s="32"/>
      <c r="F1089" s="35"/>
      <c r="G1089" s="31"/>
      <c r="I1089" s="32"/>
      <c r="L1089" s="33"/>
      <c r="M1089" s="33"/>
      <c r="N1089" s="33"/>
      <c r="O1089" s="33"/>
      <c r="P1089" s="33"/>
      <c r="Q1089" s="33"/>
      <c r="R1089" s="33"/>
      <c r="S1089" s="33"/>
      <c r="T1089"/>
      <c r="U1089" s="39"/>
      <c r="V1089" s="39"/>
      <c r="W1089" s="40"/>
      <c r="X1089"/>
      <c r="Y1089"/>
      <c r="Z1089"/>
      <c r="AA1089"/>
      <c r="AB1089"/>
      <c r="AC1089"/>
      <c r="AD1089"/>
    </row>
    <row r="1090" spans="1:30" s="10" customFormat="1" x14ac:dyDescent="0.2">
      <c r="A1090" s="30"/>
      <c r="B1090" s="4"/>
      <c r="C1090" s="4"/>
      <c r="D1090" s="32"/>
      <c r="E1090" s="32"/>
      <c r="F1090" s="35"/>
      <c r="G1090" s="31"/>
      <c r="I1090" s="32"/>
      <c r="L1090" s="33"/>
      <c r="M1090" s="33"/>
      <c r="N1090" s="33"/>
      <c r="O1090" s="33"/>
      <c r="P1090" s="33"/>
      <c r="Q1090" s="33"/>
      <c r="R1090" s="33"/>
      <c r="S1090" s="33"/>
      <c r="T1090"/>
      <c r="U1090" s="39"/>
      <c r="V1090" s="39"/>
      <c r="W1090" s="40"/>
      <c r="X1090"/>
      <c r="Y1090"/>
      <c r="Z1090"/>
      <c r="AA1090"/>
      <c r="AB1090"/>
      <c r="AC1090"/>
      <c r="AD1090"/>
    </row>
    <row r="1091" spans="1:30" s="10" customFormat="1" x14ac:dyDescent="0.2">
      <c r="A1091" s="30"/>
      <c r="B1091" s="4"/>
      <c r="C1091" s="4"/>
      <c r="D1091" s="32"/>
      <c r="E1091" s="32"/>
      <c r="F1091" s="35"/>
      <c r="G1091" s="31"/>
      <c r="I1091" s="32"/>
      <c r="L1091" s="33"/>
      <c r="M1091" s="33"/>
      <c r="N1091" s="33"/>
      <c r="O1091" s="33"/>
      <c r="P1091" s="33"/>
      <c r="Q1091" s="33"/>
      <c r="R1091" s="33"/>
      <c r="S1091" s="33"/>
      <c r="T1091"/>
      <c r="U1091" s="39"/>
      <c r="V1091" s="39"/>
      <c r="W1091" s="40"/>
      <c r="X1091"/>
      <c r="Y1091"/>
      <c r="Z1091"/>
      <c r="AA1091"/>
      <c r="AB1091"/>
      <c r="AC1091"/>
      <c r="AD1091"/>
    </row>
    <row r="1092" spans="1:30" s="10" customFormat="1" x14ac:dyDescent="0.2">
      <c r="A1092" s="30"/>
      <c r="B1092" s="4"/>
      <c r="C1092" s="4"/>
      <c r="D1092" s="32"/>
      <c r="E1092" s="32"/>
      <c r="F1092" s="35"/>
      <c r="G1092" s="31"/>
      <c r="I1092" s="32"/>
      <c r="L1092" s="33"/>
      <c r="M1092" s="33"/>
      <c r="N1092" s="33"/>
      <c r="O1092" s="33"/>
      <c r="P1092" s="33"/>
      <c r="Q1092" s="33"/>
      <c r="R1092" s="33"/>
      <c r="S1092" s="33"/>
      <c r="T1092"/>
      <c r="U1092" s="39"/>
      <c r="V1092" s="39"/>
      <c r="W1092" s="40"/>
      <c r="X1092"/>
      <c r="Y1092"/>
      <c r="Z1092"/>
      <c r="AA1092"/>
      <c r="AB1092"/>
      <c r="AC1092"/>
      <c r="AD1092"/>
    </row>
    <row r="1093" spans="1:30" s="10" customFormat="1" x14ac:dyDescent="0.2">
      <c r="A1093" s="30"/>
      <c r="B1093" s="4"/>
      <c r="C1093" s="4"/>
      <c r="D1093" s="32"/>
      <c r="E1093" s="32"/>
      <c r="F1093" s="35"/>
      <c r="G1093" s="31"/>
      <c r="I1093" s="32"/>
      <c r="L1093" s="33"/>
      <c r="M1093" s="33"/>
      <c r="N1093" s="33"/>
      <c r="O1093" s="33"/>
      <c r="P1093" s="33"/>
      <c r="Q1093" s="33"/>
      <c r="R1093" s="33"/>
      <c r="S1093" s="33"/>
      <c r="T1093"/>
      <c r="U1093" s="39"/>
      <c r="V1093" s="39"/>
      <c r="W1093" s="40"/>
      <c r="X1093"/>
      <c r="Y1093"/>
      <c r="Z1093"/>
      <c r="AA1093"/>
      <c r="AB1093"/>
      <c r="AC1093"/>
      <c r="AD1093"/>
    </row>
    <row r="1094" spans="1:30" s="10" customFormat="1" x14ac:dyDescent="0.2">
      <c r="A1094" s="30"/>
      <c r="B1094" s="4"/>
      <c r="C1094" s="4"/>
      <c r="D1094" s="32"/>
      <c r="E1094" s="32"/>
      <c r="F1094" s="35"/>
      <c r="G1094" s="31"/>
      <c r="I1094" s="32"/>
      <c r="L1094" s="33"/>
      <c r="M1094" s="33"/>
      <c r="N1094" s="33"/>
      <c r="O1094" s="33"/>
      <c r="P1094" s="33"/>
      <c r="Q1094" s="33"/>
      <c r="R1094" s="33"/>
      <c r="S1094" s="33"/>
      <c r="T1094"/>
      <c r="U1094" s="39"/>
      <c r="V1094" s="39"/>
      <c r="W1094" s="40"/>
      <c r="X1094"/>
      <c r="Y1094"/>
      <c r="Z1094"/>
      <c r="AA1094"/>
      <c r="AB1094"/>
      <c r="AC1094"/>
      <c r="AD1094"/>
    </row>
    <row r="1095" spans="1:30" s="10" customFormat="1" x14ac:dyDescent="0.2">
      <c r="A1095" s="30"/>
      <c r="B1095" s="4"/>
      <c r="C1095" s="4"/>
      <c r="D1095" s="32"/>
      <c r="E1095" s="32"/>
      <c r="F1095" s="35"/>
      <c r="G1095" s="31"/>
      <c r="I1095" s="32"/>
      <c r="L1095" s="33"/>
      <c r="M1095" s="33"/>
      <c r="N1095" s="33"/>
      <c r="O1095" s="33"/>
      <c r="P1095" s="33"/>
      <c r="Q1095" s="33"/>
      <c r="R1095" s="33"/>
      <c r="S1095" s="33"/>
      <c r="T1095"/>
      <c r="U1095" s="39"/>
      <c r="V1095" s="39"/>
      <c r="W1095" s="40"/>
      <c r="X1095"/>
      <c r="Y1095"/>
      <c r="Z1095"/>
      <c r="AA1095"/>
      <c r="AB1095"/>
      <c r="AC1095"/>
      <c r="AD1095"/>
    </row>
    <row r="1096" spans="1:30" s="10" customFormat="1" x14ac:dyDescent="0.2">
      <c r="A1096" s="30"/>
      <c r="B1096" s="4"/>
      <c r="C1096" s="4"/>
      <c r="D1096" s="32"/>
      <c r="E1096" s="32"/>
      <c r="F1096" s="35"/>
      <c r="G1096" s="31"/>
      <c r="I1096" s="32"/>
      <c r="L1096" s="33"/>
      <c r="M1096" s="33"/>
      <c r="N1096" s="33"/>
      <c r="O1096" s="33"/>
      <c r="P1096" s="33"/>
      <c r="Q1096" s="33"/>
      <c r="R1096" s="33"/>
      <c r="S1096" s="33"/>
      <c r="T1096"/>
      <c r="U1096" s="39"/>
      <c r="V1096" s="39"/>
      <c r="W1096" s="40"/>
      <c r="X1096"/>
      <c r="Y1096"/>
      <c r="Z1096"/>
      <c r="AA1096"/>
      <c r="AB1096"/>
      <c r="AC1096"/>
      <c r="AD1096"/>
    </row>
    <row r="1097" spans="1:30" s="10" customFormat="1" x14ac:dyDescent="0.2">
      <c r="A1097" s="30"/>
      <c r="B1097" s="4"/>
      <c r="C1097" s="4"/>
      <c r="D1097" s="32"/>
      <c r="E1097" s="32"/>
      <c r="F1097" s="35"/>
      <c r="G1097" s="31"/>
      <c r="I1097" s="32"/>
      <c r="L1097" s="33"/>
      <c r="M1097" s="33"/>
      <c r="N1097" s="33"/>
      <c r="O1097" s="33"/>
      <c r="P1097" s="33"/>
      <c r="Q1097" s="33"/>
      <c r="R1097" s="33"/>
      <c r="S1097" s="33"/>
      <c r="T1097"/>
      <c r="U1097" s="39"/>
      <c r="V1097" s="39"/>
      <c r="W1097" s="40"/>
      <c r="X1097"/>
      <c r="Y1097"/>
      <c r="Z1097"/>
      <c r="AA1097"/>
      <c r="AB1097"/>
      <c r="AC1097"/>
      <c r="AD1097"/>
    </row>
    <row r="1098" spans="1:30" s="10" customFormat="1" x14ac:dyDescent="0.2">
      <c r="A1098" s="30"/>
      <c r="B1098" s="4"/>
      <c r="C1098" s="4"/>
      <c r="D1098" s="32"/>
      <c r="E1098" s="32"/>
      <c r="F1098" s="35"/>
      <c r="G1098" s="31"/>
      <c r="I1098" s="32"/>
      <c r="L1098" s="33"/>
      <c r="M1098" s="33"/>
      <c r="N1098" s="33"/>
      <c r="O1098" s="33"/>
      <c r="P1098" s="33"/>
      <c r="Q1098" s="33"/>
      <c r="R1098" s="33"/>
      <c r="S1098" s="33"/>
      <c r="T1098"/>
      <c r="U1098" s="39"/>
      <c r="V1098" s="39"/>
      <c r="W1098" s="40"/>
      <c r="X1098"/>
      <c r="Y1098"/>
      <c r="Z1098"/>
      <c r="AA1098"/>
      <c r="AB1098"/>
      <c r="AC1098"/>
      <c r="AD1098"/>
    </row>
    <row r="1099" spans="1:30" s="10" customFormat="1" x14ac:dyDescent="0.2">
      <c r="A1099" s="30"/>
      <c r="B1099" s="4"/>
      <c r="C1099" s="4"/>
      <c r="D1099" s="32"/>
      <c r="E1099" s="32"/>
      <c r="F1099" s="35"/>
      <c r="G1099" s="31"/>
      <c r="I1099" s="32"/>
      <c r="L1099" s="33"/>
      <c r="M1099" s="33"/>
      <c r="N1099" s="33"/>
      <c r="O1099" s="33"/>
      <c r="P1099" s="33"/>
      <c r="Q1099" s="33"/>
      <c r="R1099" s="33"/>
      <c r="S1099" s="33"/>
      <c r="T1099"/>
      <c r="U1099" s="39"/>
      <c r="V1099" s="39"/>
      <c r="W1099" s="40"/>
      <c r="X1099"/>
      <c r="Y1099"/>
      <c r="Z1099"/>
      <c r="AA1099"/>
      <c r="AB1099"/>
      <c r="AC1099"/>
      <c r="AD1099"/>
    </row>
    <row r="1100" spans="1:30" s="10" customFormat="1" x14ac:dyDescent="0.2">
      <c r="A1100" s="30"/>
      <c r="B1100" s="4"/>
      <c r="C1100" s="4"/>
      <c r="D1100" s="32"/>
      <c r="E1100" s="32"/>
      <c r="F1100" s="35"/>
      <c r="G1100" s="31"/>
      <c r="I1100" s="32"/>
      <c r="L1100" s="33"/>
      <c r="M1100" s="33"/>
      <c r="N1100" s="33"/>
      <c r="O1100" s="33"/>
      <c r="P1100" s="33"/>
      <c r="Q1100" s="33"/>
      <c r="R1100" s="33"/>
      <c r="S1100" s="33"/>
      <c r="T1100"/>
      <c r="U1100" s="39"/>
      <c r="V1100" s="39"/>
      <c r="W1100" s="40"/>
      <c r="X1100"/>
      <c r="Y1100"/>
      <c r="Z1100"/>
      <c r="AA1100"/>
      <c r="AB1100"/>
      <c r="AC1100"/>
      <c r="AD1100"/>
    </row>
    <row r="1101" spans="1:30" s="10" customFormat="1" x14ac:dyDescent="0.2">
      <c r="A1101" s="30"/>
      <c r="B1101" s="4"/>
      <c r="C1101" s="4"/>
      <c r="D1101" s="32"/>
      <c r="E1101" s="32"/>
      <c r="F1101" s="35"/>
      <c r="G1101" s="31"/>
      <c r="I1101" s="32"/>
      <c r="L1101" s="33"/>
      <c r="M1101" s="33"/>
      <c r="N1101" s="33"/>
      <c r="O1101" s="33"/>
      <c r="P1101" s="33"/>
      <c r="Q1101" s="33"/>
      <c r="R1101" s="33"/>
      <c r="S1101" s="33"/>
      <c r="T1101"/>
      <c r="U1101" s="39"/>
      <c r="V1101" s="39"/>
      <c r="W1101" s="40"/>
      <c r="X1101"/>
      <c r="Y1101"/>
      <c r="Z1101"/>
      <c r="AA1101"/>
      <c r="AB1101"/>
      <c r="AC1101"/>
      <c r="AD1101"/>
    </row>
    <row r="1102" spans="1:30" s="10" customFormat="1" x14ac:dyDescent="0.2">
      <c r="A1102" s="30"/>
      <c r="B1102" s="4"/>
      <c r="C1102" s="4"/>
      <c r="D1102" s="32"/>
      <c r="E1102" s="32"/>
      <c r="F1102" s="35"/>
      <c r="G1102" s="31"/>
      <c r="I1102" s="32"/>
      <c r="L1102" s="33"/>
      <c r="M1102" s="33"/>
      <c r="N1102" s="33"/>
      <c r="O1102" s="33"/>
      <c r="P1102" s="33"/>
      <c r="Q1102" s="33"/>
      <c r="R1102" s="33"/>
      <c r="S1102" s="33"/>
      <c r="T1102"/>
      <c r="U1102" s="39"/>
      <c r="V1102" s="39"/>
      <c r="W1102" s="40"/>
      <c r="X1102"/>
      <c r="Y1102"/>
      <c r="Z1102"/>
      <c r="AA1102"/>
      <c r="AB1102"/>
      <c r="AC1102"/>
      <c r="AD1102"/>
    </row>
    <row r="1103" spans="1:30" s="10" customFormat="1" x14ac:dyDescent="0.2">
      <c r="A1103" s="30"/>
      <c r="B1103" s="4"/>
      <c r="C1103" s="4"/>
      <c r="D1103" s="32"/>
      <c r="E1103" s="32"/>
      <c r="F1103" s="35"/>
      <c r="G1103" s="31"/>
      <c r="I1103" s="32"/>
      <c r="L1103" s="33"/>
      <c r="M1103" s="33"/>
      <c r="N1103" s="33"/>
      <c r="O1103" s="33"/>
      <c r="P1103" s="33"/>
      <c r="Q1103" s="33"/>
      <c r="R1103" s="33"/>
      <c r="S1103" s="33"/>
      <c r="T1103"/>
      <c r="U1103" s="39"/>
      <c r="V1103" s="39"/>
      <c r="W1103" s="40"/>
      <c r="X1103"/>
      <c r="Y1103"/>
      <c r="Z1103"/>
      <c r="AA1103"/>
      <c r="AB1103"/>
      <c r="AC1103"/>
      <c r="AD1103"/>
    </row>
    <row r="1104" spans="1:30" s="10" customFormat="1" x14ac:dyDescent="0.2">
      <c r="A1104" s="30"/>
      <c r="B1104" s="4"/>
      <c r="C1104" s="4"/>
      <c r="D1104" s="32"/>
      <c r="E1104" s="32"/>
      <c r="F1104" s="35"/>
      <c r="G1104" s="31"/>
      <c r="I1104" s="32"/>
      <c r="L1104" s="33"/>
      <c r="M1104" s="33"/>
      <c r="N1104" s="33"/>
      <c r="O1104" s="33"/>
      <c r="P1104" s="33"/>
      <c r="Q1104" s="33"/>
      <c r="R1104" s="33"/>
      <c r="S1104" s="33"/>
      <c r="T1104"/>
      <c r="U1104" s="39"/>
      <c r="V1104" s="39"/>
      <c r="W1104" s="40"/>
      <c r="X1104"/>
      <c r="Y1104"/>
      <c r="Z1104"/>
      <c r="AA1104"/>
      <c r="AB1104"/>
      <c r="AC1104"/>
      <c r="AD1104"/>
    </row>
    <row r="1105" spans="1:30" s="10" customFormat="1" x14ac:dyDescent="0.2">
      <c r="A1105" s="30"/>
      <c r="B1105" s="4"/>
      <c r="C1105" s="4"/>
      <c r="D1105" s="32"/>
      <c r="E1105" s="32"/>
      <c r="F1105" s="35"/>
      <c r="G1105" s="31"/>
      <c r="I1105" s="32"/>
      <c r="L1105" s="33"/>
      <c r="M1105" s="33"/>
      <c r="N1105" s="33"/>
      <c r="O1105" s="33"/>
      <c r="P1105" s="33"/>
      <c r="Q1105" s="33"/>
      <c r="R1105" s="33"/>
      <c r="S1105" s="33"/>
      <c r="T1105"/>
      <c r="U1105" s="39"/>
      <c r="V1105" s="39"/>
      <c r="W1105" s="40"/>
      <c r="X1105"/>
      <c r="Y1105"/>
      <c r="Z1105"/>
      <c r="AA1105"/>
      <c r="AB1105"/>
      <c r="AC1105"/>
      <c r="AD1105"/>
    </row>
    <row r="1106" spans="1:30" s="10" customFormat="1" x14ac:dyDescent="0.2">
      <c r="A1106" s="30"/>
      <c r="B1106" s="4"/>
      <c r="C1106" s="4"/>
      <c r="D1106" s="32"/>
      <c r="E1106" s="32"/>
      <c r="F1106" s="35"/>
      <c r="G1106" s="31"/>
      <c r="I1106" s="32"/>
      <c r="L1106" s="33"/>
      <c r="M1106" s="33"/>
      <c r="N1106" s="33"/>
      <c r="O1106" s="33"/>
      <c r="P1106" s="33"/>
      <c r="Q1106" s="33"/>
      <c r="R1106" s="33"/>
      <c r="S1106" s="33"/>
      <c r="T1106"/>
      <c r="U1106" s="39"/>
      <c r="V1106" s="39"/>
      <c r="W1106" s="40"/>
      <c r="X1106"/>
      <c r="Y1106"/>
      <c r="Z1106"/>
      <c r="AA1106"/>
      <c r="AB1106"/>
      <c r="AC1106"/>
      <c r="AD1106"/>
    </row>
    <row r="1107" spans="1:30" s="10" customFormat="1" x14ac:dyDescent="0.2">
      <c r="A1107" s="30"/>
      <c r="B1107" s="4"/>
      <c r="C1107" s="4"/>
      <c r="D1107" s="32"/>
      <c r="E1107" s="32"/>
      <c r="F1107" s="35"/>
      <c r="G1107" s="31"/>
      <c r="I1107" s="32"/>
      <c r="L1107" s="33"/>
      <c r="M1107" s="33"/>
      <c r="N1107" s="33"/>
      <c r="O1107" s="33"/>
      <c r="P1107" s="33"/>
      <c r="Q1107" s="33"/>
      <c r="R1107" s="33"/>
      <c r="S1107" s="33"/>
      <c r="T1107"/>
      <c r="U1107" s="39"/>
      <c r="V1107" s="39"/>
      <c r="W1107" s="40"/>
      <c r="X1107"/>
      <c r="Y1107"/>
      <c r="Z1107"/>
      <c r="AA1107"/>
      <c r="AB1107"/>
      <c r="AC1107"/>
      <c r="AD1107"/>
    </row>
    <row r="1108" spans="1:30" s="10" customFormat="1" x14ac:dyDescent="0.2">
      <c r="A1108" s="30"/>
      <c r="B1108" s="4"/>
      <c r="C1108" s="4"/>
      <c r="D1108" s="32"/>
      <c r="E1108" s="32"/>
      <c r="F1108" s="35"/>
      <c r="G1108" s="31"/>
      <c r="I1108" s="32"/>
      <c r="L1108" s="33"/>
      <c r="M1108" s="33"/>
      <c r="N1108" s="33"/>
      <c r="O1108" s="33"/>
      <c r="P1108" s="33"/>
      <c r="Q1108" s="33"/>
      <c r="R1108" s="33"/>
      <c r="S1108" s="33"/>
      <c r="T1108"/>
      <c r="U1108" s="39"/>
      <c r="V1108" s="39"/>
      <c r="W1108" s="40"/>
      <c r="X1108"/>
      <c r="Y1108"/>
      <c r="Z1108"/>
      <c r="AA1108"/>
      <c r="AB1108"/>
      <c r="AC1108"/>
      <c r="AD1108"/>
    </row>
    <row r="1109" spans="1:30" s="10" customFormat="1" x14ac:dyDescent="0.2">
      <c r="A1109" s="30"/>
      <c r="B1109" s="4"/>
      <c r="C1109" s="4"/>
      <c r="D1109" s="32"/>
      <c r="E1109" s="32"/>
      <c r="F1109" s="35"/>
      <c r="G1109" s="31"/>
      <c r="I1109" s="32"/>
      <c r="L1109" s="33"/>
      <c r="M1109" s="33"/>
      <c r="N1109" s="33"/>
      <c r="O1109" s="33"/>
      <c r="P1109" s="33"/>
      <c r="Q1109" s="33"/>
      <c r="R1109" s="33"/>
      <c r="S1109" s="33"/>
      <c r="T1109"/>
      <c r="U1109" s="39"/>
      <c r="V1109" s="39"/>
      <c r="W1109" s="40"/>
      <c r="X1109"/>
      <c r="Y1109"/>
      <c r="Z1109"/>
      <c r="AA1109"/>
      <c r="AB1109"/>
      <c r="AC1109"/>
      <c r="AD1109"/>
    </row>
    <row r="1110" spans="1:30" s="10" customFormat="1" x14ac:dyDescent="0.2">
      <c r="A1110" s="30"/>
      <c r="B1110" s="4"/>
      <c r="C1110" s="4"/>
      <c r="D1110" s="32"/>
      <c r="E1110" s="32"/>
      <c r="F1110" s="35"/>
      <c r="G1110" s="31"/>
      <c r="I1110" s="32"/>
      <c r="L1110" s="33"/>
      <c r="M1110" s="33"/>
      <c r="N1110" s="33"/>
      <c r="O1110" s="33"/>
      <c r="P1110" s="33"/>
      <c r="Q1110" s="33"/>
      <c r="R1110" s="33"/>
      <c r="S1110" s="33"/>
      <c r="T1110"/>
      <c r="U1110" s="39"/>
      <c r="V1110" s="39"/>
      <c r="W1110" s="40"/>
      <c r="X1110"/>
      <c r="Y1110"/>
      <c r="Z1110"/>
      <c r="AA1110"/>
      <c r="AB1110"/>
      <c r="AC1110"/>
      <c r="AD1110"/>
    </row>
    <row r="1111" spans="1:30" s="10" customFormat="1" x14ac:dyDescent="0.2">
      <c r="A1111" s="30"/>
      <c r="B1111" s="4"/>
      <c r="C1111" s="4"/>
      <c r="D1111" s="32"/>
      <c r="E1111" s="32"/>
      <c r="F1111" s="35"/>
      <c r="G1111" s="31"/>
      <c r="I1111" s="32"/>
      <c r="L1111" s="33"/>
      <c r="M1111" s="33"/>
      <c r="N1111" s="33"/>
      <c r="O1111" s="33"/>
      <c r="P1111" s="33"/>
      <c r="Q1111" s="33"/>
      <c r="R1111" s="33"/>
      <c r="S1111" s="33"/>
      <c r="T1111"/>
      <c r="U1111" s="39"/>
      <c r="V1111" s="39"/>
      <c r="W1111" s="40"/>
      <c r="X1111"/>
      <c r="Y1111"/>
      <c r="Z1111"/>
      <c r="AA1111"/>
      <c r="AB1111"/>
      <c r="AC1111"/>
      <c r="AD1111"/>
    </row>
    <row r="1112" spans="1:30" s="10" customFormat="1" x14ac:dyDescent="0.2">
      <c r="A1112" s="30"/>
      <c r="B1112" s="4"/>
      <c r="C1112" s="4"/>
      <c r="D1112" s="32"/>
      <c r="E1112" s="32"/>
      <c r="F1112" s="35"/>
      <c r="G1112" s="31"/>
      <c r="I1112" s="32"/>
      <c r="L1112" s="33"/>
      <c r="M1112" s="33"/>
      <c r="N1112" s="33"/>
      <c r="O1112" s="33"/>
      <c r="P1112" s="33"/>
      <c r="Q1112" s="33"/>
      <c r="R1112" s="33"/>
      <c r="S1112" s="33"/>
      <c r="T1112"/>
      <c r="U1112" s="39"/>
      <c r="V1112" s="39"/>
      <c r="W1112" s="40"/>
      <c r="X1112"/>
      <c r="Y1112"/>
      <c r="Z1112"/>
      <c r="AA1112"/>
      <c r="AB1112"/>
      <c r="AC1112"/>
      <c r="AD1112"/>
    </row>
    <row r="1113" spans="1:30" s="10" customFormat="1" x14ac:dyDescent="0.2">
      <c r="A1113" s="30"/>
      <c r="B1113" s="4"/>
      <c r="C1113" s="4"/>
      <c r="D1113" s="32"/>
      <c r="E1113" s="32"/>
      <c r="F1113" s="35"/>
      <c r="G1113" s="31"/>
      <c r="I1113" s="32"/>
      <c r="L1113" s="33"/>
      <c r="M1113" s="33"/>
      <c r="N1113" s="33"/>
      <c r="O1113" s="33"/>
      <c r="P1113" s="33"/>
      <c r="Q1113" s="33"/>
      <c r="R1113" s="33"/>
      <c r="S1113" s="33"/>
      <c r="T1113"/>
      <c r="U1113" s="39"/>
      <c r="V1113" s="39"/>
      <c r="W1113" s="40"/>
      <c r="X1113"/>
      <c r="Y1113"/>
      <c r="Z1113"/>
      <c r="AA1113"/>
      <c r="AB1113"/>
      <c r="AC1113"/>
      <c r="AD1113"/>
    </row>
    <row r="1114" spans="1:30" s="10" customFormat="1" x14ac:dyDescent="0.2">
      <c r="A1114" s="30"/>
      <c r="B1114" s="4"/>
      <c r="C1114" s="4"/>
      <c r="D1114" s="32"/>
      <c r="E1114" s="32"/>
      <c r="F1114" s="35"/>
      <c r="G1114" s="31"/>
      <c r="I1114" s="32"/>
      <c r="L1114" s="33"/>
      <c r="M1114" s="33"/>
      <c r="N1114" s="33"/>
      <c r="O1114" s="33"/>
      <c r="P1114" s="33"/>
      <c r="Q1114" s="33"/>
      <c r="R1114" s="33"/>
      <c r="S1114" s="33"/>
      <c r="T1114"/>
      <c r="U1114" s="39"/>
      <c r="V1114" s="39"/>
      <c r="W1114" s="40"/>
      <c r="X1114"/>
      <c r="Y1114"/>
      <c r="Z1114"/>
      <c r="AA1114"/>
      <c r="AB1114"/>
      <c r="AC1114"/>
      <c r="AD1114"/>
    </row>
    <row r="1115" spans="1:30" s="10" customFormat="1" x14ac:dyDescent="0.2">
      <c r="A1115" s="30"/>
      <c r="B1115" s="4"/>
      <c r="C1115" s="4"/>
      <c r="D1115" s="32"/>
      <c r="E1115" s="32"/>
      <c r="F1115" s="35"/>
      <c r="G1115" s="31"/>
      <c r="I1115" s="32"/>
      <c r="L1115" s="33"/>
      <c r="M1115" s="33"/>
      <c r="N1115" s="33"/>
      <c r="O1115" s="33"/>
      <c r="P1115" s="33"/>
      <c r="Q1115" s="33"/>
      <c r="R1115" s="33"/>
      <c r="S1115" s="33"/>
      <c r="T1115"/>
      <c r="U1115" s="39"/>
      <c r="V1115" s="39"/>
      <c r="W1115" s="40"/>
      <c r="X1115"/>
      <c r="Y1115"/>
      <c r="Z1115"/>
      <c r="AA1115"/>
      <c r="AB1115"/>
      <c r="AC1115"/>
      <c r="AD1115"/>
    </row>
    <row r="1116" spans="1:30" s="10" customFormat="1" x14ac:dyDescent="0.2">
      <c r="A1116" s="30"/>
      <c r="B1116" s="4"/>
      <c r="C1116" s="4"/>
      <c r="D1116" s="32"/>
      <c r="E1116" s="32"/>
      <c r="F1116" s="35"/>
      <c r="G1116" s="31"/>
      <c r="I1116" s="32"/>
      <c r="L1116" s="33"/>
      <c r="M1116" s="33"/>
      <c r="N1116" s="33"/>
      <c r="O1116" s="33"/>
      <c r="P1116" s="33"/>
      <c r="Q1116" s="33"/>
      <c r="R1116" s="33"/>
      <c r="S1116" s="33"/>
      <c r="T1116"/>
      <c r="U1116" s="39"/>
      <c r="V1116" s="39"/>
      <c r="W1116" s="40"/>
      <c r="X1116"/>
      <c r="Y1116"/>
      <c r="Z1116"/>
      <c r="AA1116"/>
      <c r="AB1116"/>
      <c r="AC1116"/>
      <c r="AD1116"/>
    </row>
    <row r="1117" spans="1:30" s="10" customFormat="1" x14ac:dyDescent="0.2">
      <c r="A1117" s="30"/>
      <c r="B1117" s="4"/>
      <c r="C1117" s="4"/>
      <c r="D1117" s="32"/>
      <c r="E1117" s="32"/>
      <c r="F1117" s="35"/>
      <c r="G1117" s="31"/>
      <c r="I1117" s="32"/>
      <c r="L1117" s="33"/>
      <c r="M1117" s="33"/>
      <c r="N1117" s="33"/>
      <c r="O1117" s="33"/>
      <c r="P1117" s="33"/>
      <c r="Q1117" s="33"/>
      <c r="R1117" s="33"/>
      <c r="S1117" s="33"/>
      <c r="T1117"/>
      <c r="U1117" s="39"/>
      <c r="V1117" s="39"/>
      <c r="W1117" s="40"/>
      <c r="X1117"/>
      <c r="Y1117"/>
      <c r="Z1117"/>
      <c r="AA1117"/>
      <c r="AB1117"/>
      <c r="AC1117"/>
      <c r="AD1117"/>
    </row>
    <row r="1118" spans="1:30" s="10" customFormat="1" x14ac:dyDescent="0.2">
      <c r="A1118" s="30"/>
      <c r="B1118" s="4"/>
      <c r="C1118" s="4"/>
      <c r="D1118" s="32"/>
      <c r="E1118" s="32"/>
      <c r="F1118" s="35"/>
      <c r="G1118" s="31"/>
      <c r="I1118" s="32"/>
      <c r="L1118" s="33"/>
      <c r="M1118" s="33"/>
      <c r="N1118" s="33"/>
      <c r="O1118" s="33"/>
      <c r="P1118" s="33"/>
      <c r="Q1118" s="33"/>
      <c r="R1118" s="33"/>
      <c r="S1118" s="33"/>
      <c r="T1118"/>
      <c r="U1118" s="39"/>
      <c r="V1118" s="39"/>
      <c r="W1118" s="40"/>
      <c r="X1118"/>
      <c r="Y1118"/>
      <c r="Z1118"/>
      <c r="AA1118"/>
      <c r="AB1118"/>
      <c r="AC1118"/>
      <c r="AD1118"/>
    </row>
    <row r="1119" spans="1:30" s="10" customFormat="1" x14ac:dyDescent="0.2">
      <c r="A1119" s="30"/>
      <c r="B1119" s="4"/>
      <c r="C1119" s="4"/>
      <c r="D1119" s="32"/>
      <c r="E1119" s="32"/>
      <c r="F1119" s="35"/>
      <c r="G1119" s="31"/>
      <c r="I1119" s="32"/>
      <c r="L1119" s="33"/>
      <c r="M1119" s="33"/>
      <c r="N1119" s="33"/>
      <c r="O1119" s="33"/>
      <c r="P1119" s="33"/>
      <c r="Q1119" s="33"/>
      <c r="R1119" s="33"/>
      <c r="S1119" s="33"/>
      <c r="T1119"/>
      <c r="U1119" s="39"/>
      <c r="V1119" s="39"/>
      <c r="W1119" s="40"/>
      <c r="X1119"/>
      <c r="Y1119"/>
      <c r="Z1119"/>
      <c r="AA1119"/>
      <c r="AB1119"/>
      <c r="AC1119"/>
      <c r="AD1119"/>
    </row>
    <row r="1120" spans="1:30" s="10" customFormat="1" x14ac:dyDescent="0.2">
      <c r="A1120" s="30"/>
      <c r="B1120" s="4"/>
      <c r="C1120" s="4"/>
      <c r="D1120" s="32"/>
      <c r="E1120" s="32"/>
      <c r="F1120" s="35"/>
      <c r="G1120" s="31"/>
      <c r="I1120" s="32"/>
      <c r="L1120" s="33"/>
      <c r="M1120" s="33"/>
      <c r="N1120" s="33"/>
      <c r="O1120" s="33"/>
      <c r="P1120" s="33"/>
      <c r="Q1120" s="33"/>
      <c r="R1120" s="33"/>
      <c r="S1120" s="33"/>
      <c r="T1120"/>
      <c r="U1120" s="39"/>
      <c r="V1120" s="39"/>
      <c r="W1120" s="40"/>
      <c r="X1120"/>
      <c r="Y1120"/>
      <c r="Z1120"/>
      <c r="AA1120"/>
      <c r="AB1120"/>
      <c r="AC1120"/>
      <c r="AD1120"/>
    </row>
    <row r="1121" spans="1:30" s="10" customFormat="1" x14ac:dyDescent="0.2">
      <c r="A1121" s="30"/>
      <c r="B1121" s="4"/>
      <c r="C1121" s="4"/>
      <c r="D1121" s="32"/>
      <c r="E1121" s="32"/>
      <c r="F1121" s="35"/>
      <c r="G1121" s="31"/>
      <c r="I1121" s="32"/>
      <c r="L1121" s="33"/>
      <c r="M1121" s="33"/>
      <c r="N1121" s="33"/>
      <c r="O1121" s="33"/>
      <c r="P1121" s="33"/>
      <c r="Q1121" s="33"/>
      <c r="R1121" s="33"/>
      <c r="S1121" s="33"/>
      <c r="T1121"/>
      <c r="U1121" s="39"/>
      <c r="V1121" s="39"/>
      <c r="W1121" s="40"/>
      <c r="X1121"/>
      <c r="Y1121"/>
      <c r="Z1121"/>
      <c r="AA1121"/>
      <c r="AB1121"/>
      <c r="AC1121"/>
      <c r="AD1121"/>
    </row>
    <row r="1122" spans="1:30" s="10" customFormat="1" x14ac:dyDescent="0.2">
      <c r="A1122" s="30"/>
      <c r="B1122" s="4"/>
      <c r="C1122" s="4"/>
      <c r="D1122" s="32"/>
      <c r="E1122" s="32"/>
      <c r="F1122" s="35"/>
      <c r="G1122" s="31"/>
      <c r="I1122" s="32"/>
      <c r="L1122" s="33"/>
      <c r="M1122" s="33"/>
      <c r="N1122" s="33"/>
      <c r="O1122" s="33"/>
      <c r="P1122" s="33"/>
      <c r="Q1122" s="33"/>
      <c r="R1122" s="33"/>
      <c r="S1122" s="33"/>
      <c r="T1122"/>
      <c r="U1122" s="39"/>
      <c r="V1122" s="39"/>
      <c r="W1122" s="40"/>
      <c r="X1122"/>
      <c r="Y1122"/>
      <c r="Z1122"/>
      <c r="AA1122"/>
      <c r="AB1122"/>
      <c r="AC1122"/>
      <c r="AD1122"/>
    </row>
    <row r="1123" spans="1:30" s="10" customFormat="1" x14ac:dyDescent="0.2">
      <c r="A1123" s="30"/>
      <c r="B1123" s="4"/>
      <c r="C1123" s="4"/>
      <c r="D1123" s="32"/>
      <c r="E1123" s="32"/>
      <c r="F1123" s="35"/>
      <c r="G1123" s="31"/>
      <c r="I1123" s="32"/>
      <c r="L1123" s="33"/>
      <c r="M1123" s="33"/>
      <c r="N1123" s="33"/>
      <c r="O1123" s="33"/>
      <c r="P1123" s="33"/>
      <c r="Q1123" s="33"/>
      <c r="R1123" s="33"/>
      <c r="S1123" s="33"/>
      <c r="T1123"/>
      <c r="U1123" s="39"/>
      <c r="V1123" s="39"/>
      <c r="W1123" s="40"/>
      <c r="X1123"/>
      <c r="Y1123"/>
      <c r="Z1123"/>
      <c r="AA1123"/>
      <c r="AB1123"/>
      <c r="AC1123"/>
      <c r="AD1123"/>
    </row>
    <row r="1124" spans="1:30" s="10" customFormat="1" x14ac:dyDescent="0.2">
      <c r="A1124" s="30"/>
      <c r="B1124" s="4"/>
      <c r="C1124" s="4"/>
      <c r="D1124" s="32"/>
      <c r="E1124" s="32"/>
      <c r="F1124" s="35"/>
      <c r="G1124" s="31"/>
      <c r="I1124" s="32"/>
      <c r="L1124" s="33"/>
      <c r="M1124" s="33"/>
      <c r="N1124" s="33"/>
      <c r="O1124" s="33"/>
      <c r="P1124" s="33"/>
      <c r="Q1124" s="33"/>
      <c r="R1124" s="33"/>
      <c r="S1124" s="33"/>
      <c r="T1124"/>
      <c r="U1124" s="39"/>
      <c r="V1124" s="39"/>
      <c r="W1124" s="40"/>
      <c r="X1124"/>
      <c r="Y1124"/>
      <c r="Z1124"/>
      <c r="AA1124"/>
      <c r="AB1124"/>
      <c r="AC1124"/>
      <c r="AD1124"/>
    </row>
    <row r="1125" spans="1:30" s="10" customFormat="1" x14ac:dyDescent="0.2">
      <c r="A1125" s="30"/>
      <c r="B1125" s="4"/>
      <c r="C1125" s="4"/>
      <c r="D1125" s="32"/>
      <c r="E1125" s="32"/>
      <c r="F1125" s="35"/>
      <c r="G1125" s="31"/>
      <c r="I1125" s="32"/>
      <c r="L1125" s="33"/>
      <c r="M1125" s="33"/>
      <c r="N1125" s="33"/>
      <c r="O1125" s="33"/>
      <c r="P1125" s="33"/>
      <c r="Q1125" s="33"/>
      <c r="R1125" s="33"/>
      <c r="S1125" s="33"/>
      <c r="T1125"/>
      <c r="U1125" s="39"/>
      <c r="V1125" s="39"/>
      <c r="W1125" s="40"/>
      <c r="X1125"/>
      <c r="Y1125"/>
      <c r="Z1125"/>
      <c r="AA1125"/>
      <c r="AB1125"/>
      <c r="AC1125"/>
      <c r="AD1125"/>
    </row>
    <row r="1126" spans="1:30" s="10" customFormat="1" x14ac:dyDescent="0.2">
      <c r="A1126" s="30"/>
      <c r="B1126" s="4"/>
      <c r="C1126" s="4"/>
      <c r="D1126" s="32"/>
      <c r="E1126" s="32"/>
      <c r="F1126" s="35"/>
      <c r="G1126" s="31"/>
      <c r="I1126" s="32"/>
      <c r="L1126" s="33"/>
      <c r="M1126" s="33"/>
      <c r="N1126" s="33"/>
      <c r="O1126" s="33"/>
      <c r="P1126" s="33"/>
      <c r="Q1126" s="33"/>
      <c r="R1126" s="33"/>
      <c r="S1126" s="33"/>
      <c r="T1126"/>
      <c r="U1126" s="39"/>
      <c r="V1126" s="39"/>
      <c r="W1126" s="40"/>
      <c r="X1126"/>
      <c r="Y1126"/>
      <c r="Z1126"/>
      <c r="AA1126"/>
      <c r="AB1126"/>
      <c r="AC1126"/>
      <c r="AD1126"/>
    </row>
    <row r="1127" spans="1:30" s="10" customFormat="1" x14ac:dyDescent="0.2">
      <c r="A1127" s="30"/>
      <c r="B1127" s="4"/>
      <c r="C1127" s="4"/>
      <c r="D1127" s="32"/>
      <c r="E1127" s="32"/>
      <c r="F1127" s="35"/>
      <c r="G1127" s="31"/>
      <c r="I1127" s="32"/>
      <c r="L1127" s="33"/>
      <c r="M1127" s="33"/>
      <c r="N1127" s="33"/>
      <c r="O1127" s="33"/>
      <c r="P1127" s="33"/>
      <c r="Q1127" s="33"/>
      <c r="R1127" s="33"/>
      <c r="S1127" s="33"/>
      <c r="T1127"/>
      <c r="U1127" s="39"/>
      <c r="V1127" s="39"/>
      <c r="W1127" s="40"/>
      <c r="X1127"/>
      <c r="Y1127"/>
      <c r="Z1127"/>
      <c r="AA1127"/>
      <c r="AB1127"/>
      <c r="AC1127"/>
      <c r="AD1127"/>
    </row>
    <row r="1128" spans="1:30" s="10" customFormat="1" x14ac:dyDescent="0.2">
      <c r="A1128" s="30"/>
      <c r="B1128" s="4"/>
      <c r="C1128" s="4"/>
      <c r="D1128" s="32"/>
      <c r="E1128" s="32"/>
      <c r="F1128" s="35"/>
      <c r="G1128" s="31"/>
      <c r="I1128" s="32"/>
      <c r="L1128" s="33"/>
      <c r="M1128" s="33"/>
      <c r="N1128" s="33"/>
      <c r="O1128" s="33"/>
      <c r="P1128" s="33"/>
      <c r="Q1128" s="33"/>
      <c r="R1128" s="33"/>
      <c r="S1128" s="33"/>
      <c r="T1128"/>
      <c r="U1128" s="39"/>
      <c r="V1128" s="39"/>
      <c r="W1128" s="40"/>
      <c r="X1128"/>
      <c r="Y1128"/>
      <c r="Z1128"/>
      <c r="AA1128"/>
      <c r="AB1128"/>
      <c r="AC1128"/>
      <c r="AD1128"/>
    </row>
    <row r="1129" spans="1:30" s="10" customFormat="1" x14ac:dyDescent="0.2">
      <c r="A1129" s="30"/>
      <c r="B1129" s="4"/>
      <c r="C1129" s="4"/>
      <c r="D1129" s="32"/>
      <c r="E1129" s="32"/>
      <c r="F1129" s="35"/>
      <c r="G1129" s="31"/>
      <c r="I1129" s="32"/>
      <c r="L1129" s="33"/>
      <c r="M1129" s="33"/>
      <c r="N1129" s="33"/>
      <c r="O1129" s="33"/>
      <c r="P1129" s="33"/>
      <c r="Q1129" s="33"/>
      <c r="R1129" s="33"/>
      <c r="S1129" s="33"/>
      <c r="T1129"/>
      <c r="U1129" s="39"/>
      <c r="V1129" s="39"/>
      <c r="W1129" s="40"/>
      <c r="X1129"/>
      <c r="Y1129"/>
      <c r="Z1129"/>
      <c r="AA1129"/>
      <c r="AB1129"/>
      <c r="AC1129"/>
      <c r="AD1129"/>
    </row>
    <row r="1130" spans="1:30" s="10" customFormat="1" x14ac:dyDescent="0.2">
      <c r="A1130" s="30"/>
      <c r="B1130" s="4"/>
      <c r="C1130" s="4"/>
      <c r="D1130" s="32"/>
      <c r="E1130" s="32"/>
      <c r="F1130" s="35"/>
      <c r="G1130" s="31"/>
      <c r="I1130" s="32"/>
      <c r="L1130" s="33"/>
      <c r="M1130" s="33"/>
      <c r="N1130" s="33"/>
      <c r="O1130" s="33"/>
      <c r="P1130" s="33"/>
      <c r="Q1130" s="33"/>
      <c r="R1130" s="33"/>
      <c r="S1130" s="33"/>
      <c r="T1130"/>
      <c r="U1130" s="39"/>
      <c r="V1130" s="39"/>
      <c r="W1130" s="40"/>
      <c r="X1130"/>
      <c r="Y1130"/>
      <c r="Z1130"/>
      <c r="AA1130"/>
      <c r="AB1130"/>
      <c r="AC1130"/>
      <c r="AD1130"/>
    </row>
    <row r="1131" spans="1:30" s="10" customFormat="1" x14ac:dyDescent="0.2">
      <c r="A1131" s="30"/>
      <c r="B1131" s="4"/>
      <c r="C1131" s="4"/>
      <c r="D1131" s="32"/>
      <c r="E1131" s="32"/>
      <c r="F1131" s="35"/>
      <c r="G1131" s="31"/>
      <c r="I1131" s="32"/>
      <c r="L1131" s="33"/>
      <c r="M1131" s="33"/>
      <c r="N1131" s="33"/>
      <c r="O1131" s="33"/>
      <c r="P1131" s="33"/>
      <c r="Q1131" s="33"/>
      <c r="R1131" s="33"/>
      <c r="S1131" s="33"/>
      <c r="T1131"/>
      <c r="U1131" s="39"/>
      <c r="V1131" s="39"/>
      <c r="W1131" s="40"/>
      <c r="X1131"/>
      <c r="Y1131"/>
      <c r="Z1131"/>
      <c r="AA1131"/>
      <c r="AB1131"/>
      <c r="AC1131"/>
      <c r="AD1131"/>
    </row>
    <row r="1132" spans="1:30" s="10" customFormat="1" x14ac:dyDescent="0.2">
      <c r="A1132" s="30"/>
      <c r="B1132" s="4"/>
      <c r="C1132" s="4"/>
      <c r="D1132" s="32"/>
      <c r="E1132" s="32"/>
      <c r="F1132" s="35"/>
      <c r="G1132" s="31"/>
      <c r="I1132" s="32"/>
      <c r="L1132" s="33"/>
      <c r="M1132" s="33"/>
      <c r="N1132" s="33"/>
      <c r="O1132" s="33"/>
      <c r="P1132" s="33"/>
      <c r="Q1132" s="33"/>
      <c r="R1132" s="33"/>
      <c r="S1132" s="33"/>
      <c r="T1132"/>
      <c r="U1132" s="39"/>
      <c r="V1132" s="39"/>
      <c r="W1132" s="40"/>
      <c r="X1132"/>
      <c r="Y1132"/>
      <c r="Z1132"/>
      <c r="AA1132"/>
      <c r="AB1132"/>
      <c r="AC1132"/>
      <c r="AD1132"/>
    </row>
    <row r="1133" spans="1:30" s="10" customFormat="1" x14ac:dyDescent="0.2">
      <c r="A1133" s="30"/>
      <c r="B1133" s="4"/>
      <c r="C1133" s="4"/>
      <c r="D1133" s="32"/>
      <c r="E1133" s="32"/>
      <c r="F1133" s="35"/>
      <c r="G1133" s="31"/>
      <c r="I1133" s="32"/>
      <c r="L1133" s="33"/>
      <c r="M1133" s="33"/>
      <c r="N1133" s="33"/>
      <c r="O1133" s="33"/>
      <c r="P1133" s="33"/>
      <c r="Q1133" s="33"/>
      <c r="R1133" s="33"/>
      <c r="S1133" s="33"/>
      <c r="T1133"/>
      <c r="U1133" s="39"/>
      <c r="V1133" s="39"/>
      <c r="W1133" s="40"/>
      <c r="X1133"/>
      <c r="Y1133"/>
      <c r="Z1133"/>
      <c r="AA1133"/>
      <c r="AB1133"/>
      <c r="AC1133"/>
      <c r="AD1133"/>
    </row>
    <row r="1134" spans="1:30" s="10" customFormat="1" x14ac:dyDescent="0.2">
      <c r="A1134" s="30"/>
      <c r="B1134" s="4"/>
      <c r="C1134" s="4"/>
      <c r="D1134" s="32"/>
      <c r="E1134" s="32"/>
      <c r="F1134" s="35"/>
      <c r="G1134" s="31"/>
      <c r="I1134" s="32"/>
      <c r="L1134" s="33"/>
      <c r="M1134" s="33"/>
      <c r="N1134" s="33"/>
      <c r="O1134" s="33"/>
      <c r="P1134" s="33"/>
      <c r="Q1134" s="33"/>
      <c r="R1134" s="33"/>
      <c r="S1134" s="33"/>
      <c r="T1134"/>
      <c r="U1134" s="39"/>
      <c r="V1134" s="39"/>
      <c r="W1134" s="40"/>
      <c r="X1134"/>
      <c r="Y1134"/>
      <c r="Z1134"/>
      <c r="AA1134"/>
      <c r="AB1134"/>
      <c r="AC1134"/>
      <c r="AD1134"/>
    </row>
    <row r="1135" spans="1:30" s="10" customFormat="1" x14ac:dyDescent="0.2">
      <c r="A1135" s="30"/>
      <c r="B1135" s="4"/>
      <c r="C1135" s="4"/>
      <c r="D1135" s="32"/>
      <c r="E1135" s="32"/>
      <c r="F1135" s="35"/>
      <c r="G1135" s="31"/>
      <c r="I1135" s="32"/>
      <c r="L1135" s="33"/>
      <c r="M1135" s="33"/>
      <c r="N1135" s="33"/>
      <c r="O1135" s="33"/>
      <c r="P1135" s="33"/>
      <c r="Q1135" s="33"/>
      <c r="R1135" s="33"/>
      <c r="S1135" s="33"/>
      <c r="T1135"/>
      <c r="U1135" s="39"/>
      <c r="V1135" s="39"/>
      <c r="W1135" s="40"/>
      <c r="X1135"/>
      <c r="Y1135"/>
      <c r="Z1135"/>
      <c r="AA1135"/>
      <c r="AB1135"/>
      <c r="AC1135"/>
      <c r="AD1135"/>
    </row>
    <row r="1136" spans="1:30" s="10" customFormat="1" x14ac:dyDescent="0.2">
      <c r="A1136" s="30"/>
      <c r="B1136" s="4"/>
      <c r="C1136" s="4"/>
      <c r="D1136" s="32"/>
      <c r="E1136" s="32"/>
      <c r="F1136" s="35"/>
      <c r="G1136" s="31"/>
      <c r="I1136" s="32"/>
      <c r="L1136" s="33"/>
      <c r="M1136" s="33"/>
      <c r="N1136" s="33"/>
      <c r="O1136" s="33"/>
      <c r="P1136" s="33"/>
      <c r="Q1136" s="33"/>
      <c r="R1136" s="33"/>
      <c r="S1136" s="33"/>
      <c r="T1136"/>
      <c r="U1136" s="39"/>
      <c r="V1136" s="39"/>
      <c r="W1136" s="40"/>
      <c r="X1136"/>
      <c r="Y1136"/>
      <c r="Z1136"/>
      <c r="AA1136"/>
      <c r="AB1136"/>
      <c r="AC1136"/>
      <c r="AD1136"/>
    </row>
    <row r="1137" spans="1:30" s="10" customFormat="1" x14ac:dyDescent="0.2">
      <c r="A1137" s="30"/>
      <c r="B1137" s="4"/>
      <c r="C1137" s="4"/>
      <c r="D1137" s="32"/>
      <c r="E1137" s="32"/>
      <c r="F1137" s="35"/>
      <c r="G1137" s="31"/>
      <c r="I1137" s="32"/>
      <c r="L1137" s="33"/>
      <c r="M1137" s="33"/>
      <c r="N1137" s="33"/>
      <c r="O1137" s="33"/>
      <c r="P1137" s="33"/>
      <c r="Q1137" s="33"/>
      <c r="R1137" s="33"/>
      <c r="S1137" s="33"/>
      <c r="T1137"/>
      <c r="U1137" s="39"/>
      <c r="V1137" s="39"/>
      <c r="W1137" s="40"/>
      <c r="X1137"/>
      <c r="Y1137"/>
      <c r="Z1137"/>
      <c r="AA1137"/>
      <c r="AB1137"/>
      <c r="AC1137"/>
      <c r="AD1137"/>
    </row>
    <row r="1138" spans="1:30" s="10" customFormat="1" x14ac:dyDescent="0.2">
      <c r="A1138" s="30"/>
      <c r="B1138" s="4"/>
      <c r="C1138" s="4"/>
      <c r="D1138" s="32"/>
      <c r="E1138" s="32"/>
      <c r="F1138" s="35"/>
      <c r="G1138" s="31"/>
      <c r="I1138" s="32"/>
      <c r="L1138" s="33"/>
      <c r="M1138" s="33"/>
      <c r="N1138" s="33"/>
      <c r="O1138" s="33"/>
      <c r="P1138" s="33"/>
      <c r="Q1138" s="33"/>
      <c r="R1138" s="33"/>
      <c r="S1138" s="33"/>
      <c r="T1138"/>
      <c r="U1138" s="39"/>
      <c r="V1138" s="39"/>
      <c r="W1138" s="40"/>
      <c r="X1138"/>
      <c r="Y1138"/>
      <c r="Z1138"/>
      <c r="AA1138"/>
      <c r="AB1138"/>
      <c r="AC1138"/>
      <c r="AD1138"/>
    </row>
    <row r="1139" spans="1:30" s="10" customFormat="1" x14ac:dyDescent="0.2">
      <c r="A1139" s="30"/>
      <c r="B1139" s="4"/>
      <c r="C1139" s="4"/>
      <c r="D1139" s="32"/>
      <c r="E1139" s="32"/>
      <c r="F1139" s="35"/>
      <c r="G1139" s="31"/>
      <c r="I1139" s="32"/>
      <c r="L1139" s="33"/>
      <c r="M1139" s="33"/>
      <c r="N1139" s="33"/>
      <c r="O1139" s="33"/>
      <c r="P1139" s="33"/>
      <c r="Q1139" s="33"/>
      <c r="R1139" s="33"/>
      <c r="S1139" s="33"/>
      <c r="T1139"/>
      <c r="U1139" s="39"/>
      <c r="V1139" s="39"/>
      <c r="W1139" s="40"/>
      <c r="X1139"/>
      <c r="Y1139"/>
      <c r="Z1139"/>
      <c r="AA1139"/>
      <c r="AB1139"/>
      <c r="AC1139"/>
      <c r="AD1139"/>
    </row>
    <row r="1140" spans="1:30" s="10" customFormat="1" x14ac:dyDescent="0.2">
      <c r="A1140" s="2"/>
      <c r="B1140" s="3"/>
      <c r="C1140" s="4"/>
      <c r="D1140" s="32"/>
      <c r="E1140" s="32"/>
      <c r="F1140" s="34"/>
      <c r="G1140" s="16"/>
      <c r="H1140" s="7"/>
      <c r="I1140" s="17"/>
      <c r="J1140" s="7"/>
      <c r="K1140" s="7"/>
      <c r="L1140" s="15"/>
      <c r="M1140" s="15"/>
      <c r="N1140" s="15"/>
      <c r="O1140" s="15"/>
      <c r="P1140" s="15"/>
      <c r="Q1140" s="28"/>
      <c r="R1140" s="28"/>
      <c r="S1140" s="15"/>
      <c r="T1140"/>
      <c r="U1140" s="39"/>
      <c r="V1140" s="39"/>
      <c r="W1140" s="40"/>
      <c r="X1140"/>
      <c r="Y1140"/>
      <c r="Z1140"/>
      <c r="AA1140"/>
      <c r="AB1140"/>
      <c r="AC1140"/>
      <c r="AD1140"/>
    </row>
    <row r="1141" spans="1:30" s="10" customFormat="1" x14ac:dyDescent="0.2">
      <c r="A1141" s="2"/>
      <c r="B1141" s="3"/>
      <c r="C1141" s="4"/>
      <c r="D1141" s="38"/>
      <c r="E1141" s="38"/>
      <c r="F1141" s="34"/>
      <c r="G1141" s="16"/>
      <c r="H1141" s="7"/>
      <c r="I1141" s="17"/>
      <c r="J1141" s="7"/>
      <c r="K1141" s="7"/>
      <c r="L1141" s="15"/>
      <c r="M1141" s="15"/>
      <c r="N1141" s="15"/>
      <c r="O1141" s="15"/>
      <c r="P1141" s="15"/>
      <c r="Q1141" s="28"/>
      <c r="R1141" s="28"/>
      <c r="S1141" s="15"/>
      <c r="T1141"/>
      <c r="U1141" s="39"/>
      <c r="V1141" s="39"/>
      <c r="W1141" s="40"/>
      <c r="X1141"/>
      <c r="Y1141"/>
      <c r="Z1141"/>
      <c r="AA1141"/>
      <c r="AB1141"/>
      <c r="AC1141"/>
      <c r="AD1141"/>
    </row>
    <row r="1142" spans="1:30" s="10" customFormat="1" x14ac:dyDescent="0.2">
      <c r="A1142" s="2"/>
      <c r="B1142" s="3"/>
      <c r="C1142" s="4"/>
      <c r="D1142" s="38"/>
      <c r="E1142" s="38"/>
      <c r="F1142" s="34"/>
      <c r="G1142" s="16"/>
      <c r="H1142" s="7"/>
      <c r="I1142" s="17"/>
      <c r="J1142" s="7"/>
      <c r="K1142" s="7"/>
      <c r="L1142" s="15"/>
      <c r="M1142" s="15"/>
      <c r="N1142" s="15"/>
      <c r="O1142" s="15"/>
      <c r="P1142" s="15"/>
      <c r="Q1142" s="28"/>
      <c r="R1142" s="28"/>
      <c r="S1142" s="15"/>
      <c r="T1142"/>
      <c r="U1142" s="39"/>
      <c r="V1142" s="39"/>
      <c r="W1142" s="40"/>
      <c r="X1142"/>
      <c r="Y1142"/>
      <c r="Z1142"/>
      <c r="AA1142"/>
      <c r="AB1142"/>
      <c r="AC1142"/>
      <c r="AD1142"/>
    </row>
    <row r="1143" spans="1:30" s="10" customFormat="1" x14ac:dyDescent="0.2">
      <c r="A1143" s="2"/>
      <c r="B1143" s="3"/>
      <c r="C1143" s="4"/>
      <c r="D1143" s="38"/>
      <c r="E1143" s="38"/>
      <c r="F1143" s="34"/>
      <c r="G1143" s="16"/>
      <c r="H1143" s="7"/>
      <c r="I1143" s="17"/>
      <c r="J1143" s="7"/>
      <c r="K1143" s="7"/>
      <c r="L1143" s="15"/>
      <c r="M1143" s="15"/>
      <c r="N1143" s="15"/>
      <c r="O1143" s="15"/>
      <c r="P1143" s="15"/>
      <c r="Q1143" s="28"/>
      <c r="R1143" s="28"/>
      <c r="S1143" s="15"/>
      <c r="T1143"/>
      <c r="U1143" s="39"/>
      <c r="V1143" s="39"/>
      <c r="W1143" s="40"/>
      <c r="X1143"/>
      <c r="Y1143"/>
      <c r="Z1143"/>
      <c r="AA1143"/>
      <c r="AB1143"/>
      <c r="AC1143"/>
      <c r="AD1143"/>
    </row>
    <row r="1144" spans="1:30" s="10" customFormat="1" x14ac:dyDescent="0.2">
      <c r="A1144" s="2"/>
      <c r="B1144" s="3"/>
      <c r="C1144" s="4"/>
      <c r="D1144" s="38"/>
      <c r="E1144" s="38"/>
      <c r="F1144" s="34"/>
      <c r="G1144" s="16"/>
      <c r="H1144" s="7"/>
      <c r="I1144" s="17"/>
      <c r="J1144" s="7"/>
      <c r="K1144" s="7"/>
      <c r="L1144" s="15"/>
      <c r="M1144" s="15"/>
      <c r="N1144" s="15"/>
      <c r="O1144" s="15"/>
      <c r="P1144" s="15"/>
      <c r="Q1144" s="28"/>
      <c r="R1144" s="28"/>
      <c r="S1144" s="15"/>
      <c r="T1144"/>
      <c r="U1144" s="39"/>
      <c r="V1144" s="39"/>
      <c r="W1144" s="40"/>
      <c r="X1144"/>
      <c r="Y1144"/>
      <c r="Z1144"/>
      <c r="AA1144"/>
      <c r="AB1144"/>
      <c r="AC1144"/>
      <c r="AD1144"/>
    </row>
    <row r="1145" spans="1:30" s="10" customFormat="1" x14ac:dyDescent="0.2">
      <c r="A1145" s="2"/>
      <c r="B1145" s="3"/>
      <c r="C1145" s="4"/>
      <c r="D1145" s="38"/>
      <c r="E1145" s="38"/>
      <c r="F1145" s="34"/>
      <c r="G1145" s="16"/>
      <c r="H1145" s="7"/>
      <c r="I1145" s="17"/>
      <c r="J1145" s="7"/>
      <c r="K1145" s="7"/>
      <c r="L1145" s="15"/>
      <c r="M1145" s="15"/>
      <c r="N1145" s="15"/>
      <c r="O1145" s="15"/>
      <c r="P1145" s="15"/>
      <c r="Q1145" s="28"/>
      <c r="R1145" s="28"/>
      <c r="S1145" s="15"/>
      <c r="T1145"/>
      <c r="U1145" s="39"/>
      <c r="V1145" s="39"/>
      <c r="W1145" s="40"/>
      <c r="X1145"/>
      <c r="Y1145"/>
      <c r="Z1145"/>
      <c r="AA1145"/>
      <c r="AB1145"/>
      <c r="AC1145"/>
      <c r="AD1145"/>
    </row>
    <row r="1146" spans="1:30" s="10" customFormat="1" x14ac:dyDescent="0.2">
      <c r="A1146" s="2"/>
      <c r="B1146" s="3"/>
      <c r="C1146" s="4"/>
      <c r="D1146" s="38"/>
      <c r="E1146" s="38"/>
      <c r="F1146" s="34"/>
      <c r="G1146" s="16"/>
      <c r="H1146" s="7"/>
      <c r="I1146" s="17"/>
      <c r="J1146" s="7"/>
      <c r="K1146" s="7"/>
      <c r="L1146" s="15"/>
      <c r="M1146" s="15"/>
      <c r="N1146" s="15"/>
      <c r="O1146" s="15"/>
      <c r="P1146" s="15"/>
      <c r="Q1146" s="28"/>
      <c r="R1146" s="28"/>
      <c r="S1146" s="15"/>
      <c r="T1146"/>
      <c r="U1146" s="39"/>
      <c r="V1146" s="39"/>
      <c r="W1146" s="40"/>
      <c r="X1146"/>
      <c r="Y1146"/>
      <c r="Z1146"/>
      <c r="AA1146"/>
      <c r="AB1146"/>
      <c r="AC1146"/>
      <c r="AD1146"/>
    </row>
    <row r="1147" spans="1:30" s="10" customFormat="1" x14ac:dyDescent="0.2">
      <c r="A1147" s="2"/>
      <c r="B1147" s="3"/>
      <c r="C1147" s="4"/>
      <c r="D1147" s="38"/>
      <c r="E1147" s="38"/>
      <c r="F1147" s="34"/>
      <c r="G1147" s="16"/>
      <c r="H1147" s="7"/>
      <c r="I1147" s="17"/>
      <c r="J1147" s="7"/>
      <c r="K1147" s="7"/>
      <c r="L1147" s="15"/>
      <c r="M1147" s="15"/>
      <c r="N1147" s="15"/>
      <c r="O1147" s="15"/>
      <c r="P1147" s="15"/>
      <c r="Q1147" s="28"/>
      <c r="R1147" s="28"/>
      <c r="S1147" s="15"/>
      <c r="T1147"/>
      <c r="U1147" s="39"/>
      <c r="V1147" s="39"/>
      <c r="W1147" s="40"/>
      <c r="X1147"/>
      <c r="Y1147"/>
      <c r="Z1147"/>
      <c r="AA1147"/>
      <c r="AB1147"/>
      <c r="AC1147"/>
      <c r="AD1147"/>
    </row>
    <row r="1148" spans="1:30" s="10" customFormat="1" x14ac:dyDescent="0.2">
      <c r="A1148" s="2"/>
      <c r="B1148" s="3"/>
      <c r="C1148" s="4"/>
      <c r="D1148" s="38"/>
      <c r="E1148" s="38"/>
      <c r="F1148" s="34"/>
      <c r="G1148" s="16"/>
      <c r="H1148" s="7"/>
      <c r="I1148" s="17"/>
      <c r="J1148" s="7"/>
      <c r="K1148" s="7"/>
      <c r="L1148" s="15"/>
      <c r="M1148" s="15"/>
      <c r="N1148" s="15"/>
      <c r="O1148" s="15"/>
      <c r="P1148" s="15"/>
      <c r="Q1148" s="28"/>
      <c r="R1148" s="28"/>
      <c r="S1148" s="15"/>
      <c r="T1148"/>
      <c r="U1148" s="39"/>
      <c r="V1148" s="39"/>
      <c r="W1148" s="40"/>
      <c r="X1148"/>
      <c r="Y1148"/>
      <c r="Z1148"/>
      <c r="AA1148"/>
      <c r="AB1148"/>
      <c r="AC1148"/>
      <c r="AD1148"/>
    </row>
    <row r="1149" spans="1:30" s="10" customFormat="1" x14ac:dyDescent="0.2">
      <c r="A1149" s="2"/>
      <c r="B1149" s="3"/>
      <c r="C1149" s="4"/>
      <c r="D1149" s="38"/>
      <c r="E1149" s="38"/>
      <c r="F1149" s="34"/>
      <c r="G1149" s="16"/>
      <c r="H1149" s="7"/>
      <c r="I1149" s="17"/>
      <c r="J1149" s="7"/>
      <c r="K1149" s="7"/>
      <c r="L1149" s="15"/>
      <c r="M1149" s="15"/>
      <c r="N1149" s="15"/>
      <c r="O1149" s="15"/>
      <c r="P1149" s="15"/>
      <c r="Q1149" s="28"/>
      <c r="R1149" s="28"/>
      <c r="S1149" s="15"/>
      <c r="T1149"/>
      <c r="U1149" s="39"/>
      <c r="V1149" s="39"/>
      <c r="W1149" s="40"/>
      <c r="X1149"/>
      <c r="Y1149"/>
      <c r="Z1149"/>
      <c r="AA1149"/>
      <c r="AB1149"/>
      <c r="AC1149"/>
      <c r="AD1149"/>
    </row>
    <row r="1150" spans="1:30" s="10" customFormat="1" x14ac:dyDescent="0.2">
      <c r="A1150" s="2"/>
      <c r="B1150" s="3"/>
      <c r="C1150" s="4"/>
      <c r="D1150" s="38"/>
      <c r="E1150" s="38"/>
      <c r="F1150" s="34"/>
      <c r="G1150" s="16"/>
      <c r="H1150" s="7"/>
      <c r="I1150" s="17"/>
      <c r="J1150" s="7"/>
      <c r="K1150" s="7"/>
      <c r="L1150" s="15"/>
      <c r="M1150" s="15"/>
      <c r="N1150" s="15"/>
      <c r="O1150" s="15"/>
      <c r="P1150" s="15"/>
      <c r="Q1150" s="28"/>
      <c r="R1150" s="28"/>
      <c r="S1150" s="15"/>
      <c r="T1150"/>
      <c r="U1150" s="39"/>
      <c r="V1150" s="39"/>
      <c r="W1150" s="40"/>
      <c r="X1150"/>
      <c r="Y1150"/>
      <c r="Z1150"/>
      <c r="AA1150"/>
      <c r="AB1150"/>
      <c r="AC1150"/>
      <c r="AD1150"/>
    </row>
    <row r="1151" spans="1:30" s="10" customFormat="1" x14ac:dyDescent="0.2">
      <c r="A1151" s="2"/>
      <c r="B1151" s="3"/>
      <c r="C1151" s="4"/>
      <c r="D1151" s="38"/>
      <c r="E1151" s="38"/>
      <c r="F1151" s="34"/>
      <c r="G1151" s="16"/>
      <c r="H1151" s="7"/>
      <c r="I1151" s="17"/>
      <c r="J1151" s="7"/>
      <c r="K1151" s="7"/>
      <c r="L1151" s="15"/>
      <c r="M1151" s="15"/>
      <c r="N1151" s="15"/>
      <c r="O1151" s="15"/>
      <c r="P1151" s="15"/>
      <c r="Q1151" s="28"/>
      <c r="R1151" s="28"/>
      <c r="S1151" s="15"/>
      <c r="T1151"/>
      <c r="U1151" s="39"/>
      <c r="V1151" s="39"/>
      <c r="W1151" s="40"/>
      <c r="X1151"/>
      <c r="Y1151"/>
      <c r="Z1151"/>
      <c r="AA1151"/>
      <c r="AB1151"/>
      <c r="AC1151"/>
      <c r="AD1151"/>
    </row>
    <row r="1152" spans="1:30" s="10" customFormat="1" x14ac:dyDescent="0.2">
      <c r="A1152" s="2"/>
      <c r="B1152" s="3"/>
      <c r="C1152" s="4"/>
      <c r="D1152" s="38"/>
      <c r="E1152" s="38"/>
      <c r="F1152" s="34"/>
      <c r="G1152" s="16"/>
      <c r="H1152" s="7"/>
      <c r="I1152" s="17"/>
      <c r="J1152" s="7"/>
      <c r="K1152" s="7"/>
      <c r="L1152" s="15"/>
      <c r="M1152" s="15"/>
      <c r="N1152" s="15"/>
      <c r="O1152" s="15"/>
      <c r="P1152" s="15"/>
      <c r="Q1152" s="28"/>
      <c r="R1152" s="28"/>
      <c r="S1152" s="15"/>
      <c r="T1152"/>
      <c r="U1152" s="39"/>
      <c r="V1152" s="39"/>
      <c r="W1152" s="40"/>
      <c r="X1152"/>
      <c r="Y1152"/>
      <c r="Z1152"/>
      <c r="AA1152"/>
      <c r="AB1152"/>
      <c r="AC1152"/>
      <c r="AD1152"/>
    </row>
    <row r="1153" spans="1:30" s="10" customFormat="1" x14ac:dyDescent="0.2">
      <c r="A1153" s="2"/>
      <c r="B1153" s="3"/>
      <c r="C1153" s="4"/>
      <c r="D1153" s="38"/>
      <c r="E1153" s="38"/>
      <c r="F1153" s="34"/>
      <c r="G1153" s="16"/>
      <c r="H1153" s="7"/>
      <c r="I1153" s="17"/>
      <c r="J1153" s="7"/>
      <c r="K1153" s="7"/>
      <c r="L1153" s="15"/>
      <c r="M1153" s="15"/>
      <c r="N1153" s="15"/>
      <c r="O1153" s="15"/>
      <c r="P1153" s="15"/>
      <c r="Q1153" s="28"/>
      <c r="R1153" s="28"/>
      <c r="S1153" s="15"/>
      <c r="T1153"/>
      <c r="U1153" s="39"/>
      <c r="V1153" s="39"/>
      <c r="W1153" s="40"/>
      <c r="X1153"/>
      <c r="Y1153"/>
      <c r="Z1153"/>
      <c r="AA1153"/>
      <c r="AB1153"/>
      <c r="AC1153"/>
      <c r="AD1153"/>
    </row>
    <row r="1154" spans="1:30" s="10" customFormat="1" x14ac:dyDescent="0.2">
      <c r="A1154" s="2"/>
      <c r="B1154" s="3"/>
      <c r="C1154" s="4"/>
      <c r="D1154" s="38"/>
      <c r="E1154" s="38"/>
      <c r="F1154" s="34"/>
      <c r="G1154" s="16"/>
      <c r="H1154" s="7"/>
      <c r="I1154" s="17"/>
      <c r="J1154" s="7"/>
      <c r="K1154" s="7"/>
      <c r="L1154" s="15"/>
      <c r="M1154" s="15"/>
      <c r="N1154" s="15"/>
      <c r="O1154" s="15"/>
      <c r="P1154" s="15"/>
      <c r="Q1154" s="28"/>
      <c r="R1154" s="28"/>
      <c r="S1154" s="15"/>
      <c r="T1154"/>
      <c r="U1154" s="39"/>
      <c r="V1154" s="39"/>
      <c r="W1154" s="40"/>
      <c r="X1154"/>
      <c r="Y1154"/>
      <c r="Z1154"/>
      <c r="AA1154"/>
      <c r="AB1154"/>
      <c r="AC1154"/>
      <c r="AD1154"/>
    </row>
    <row r="1155" spans="1:30" s="10" customFormat="1" x14ac:dyDescent="0.2">
      <c r="A1155" s="2"/>
      <c r="B1155" s="3"/>
      <c r="C1155" s="4"/>
      <c r="D1155" s="38"/>
      <c r="E1155" s="38"/>
      <c r="F1155" s="34"/>
      <c r="G1155" s="16"/>
      <c r="H1155" s="7"/>
      <c r="I1155" s="17"/>
      <c r="J1155" s="7"/>
      <c r="K1155" s="7"/>
      <c r="L1155" s="15"/>
      <c r="M1155" s="15"/>
      <c r="N1155" s="15"/>
      <c r="O1155" s="15"/>
      <c r="P1155" s="15"/>
      <c r="Q1155" s="28"/>
      <c r="R1155" s="28"/>
      <c r="S1155" s="15"/>
      <c r="T1155"/>
      <c r="U1155" s="39"/>
      <c r="V1155" s="39"/>
      <c r="W1155" s="40"/>
      <c r="X1155"/>
      <c r="Y1155"/>
      <c r="Z1155"/>
      <c r="AA1155"/>
      <c r="AB1155"/>
      <c r="AC1155"/>
      <c r="AD1155"/>
    </row>
    <row r="1156" spans="1:30" s="10" customFormat="1" x14ac:dyDescent="0.2">
      <c r="A1156" s="2"/>
      <c r="B1156" s="3"/>
      <c r="C1156" s="4"/>
      <c r="D1156" s="38"/>
      <c r="E1156" s="38"/>
      <c r="F1156" s="34"/>
      <c r="G1156" s="16"/>
      <c r="H1156" s="7"/>
      <c r="I1156" s="17"/>
      <c r="J1156" s="7"/>
      <c r="K1156" s="7"/>
      <c r="L1156" s="15"/>
      <c r="M1156" s="15"/>
      <c r="N1156" s="15"/>
      <c r="O1156" s="15"/>
      <c r="P1156" s="15"/>
      <c r="Q1156" s="28"/>
      <c r="R1156" s="28"/>
      <c r="S1156" s="15"/>
      <c r="T1156"/>
      <c r="U1156" s="39"/>
      <c r="V1156" s="39"/>
      <c r="W1156" s="40"/>
      <c r="X1156"/>
      <c r="Y1156"/>
      <c r="Z1156"/>
      <c r="AA1156"/>
      <c r="AB1156"/>
      <c r="AC1156"/>
      <c r="AD1156"/>
    </row>
    <row r="1157" spans="1:30" s="10" customFormat="1" x14ac:dyDescent="0.2">
      <c r="A1157" s="2"/>
      <c r="B1157" s="3"/>
      <c r="C1157" s="4"/>
      <c r="D1157" s="38"/>
      <c r="E1157" s="38"/>
      <c r="F1157" s="34"/>
      <c r="G1157" s="16"/>
      <c r="H1157" s="7"/>
      <c r="I1157" s="17"/>
      <c r="J1157" s="7"/>
      <c r="K1157" s="7"/>
      <c r="L1157" s="15"/>
      <c r="M1157" s="15"/>
      <c r="N1157" s="15"/>
      <c r="O1157" s="15"/>
      <c r="P1157" s="15"/>
      <c r="Q1157" s="28"/>
      <c r="R1157" s="28"/>
      <c r="S1157" s="15"/>
      <c r="T1157"/>
      <c r="U1157" s="39"/>
      <c r="V1157" s="39"/>
      <c r="W1157" s="40"/>
      <c r="X1157"/>
      <c r="Y1157"/>
      <c r="Z1157"/>
      <c r="AA1157"/>
      <c r="AB1157"/>
      <c r="AC1157"/>
      <c r="AD1157"/>
    </row>
    <row r="1158" spans="1:30" s="10" customFormat="1" x14ac:dyDescent="0.2">
      <c r="A1158" s="2"/>
      <c r="B1158" s="3"/>
      <c r="C1158" s="4"/>
      <c r="D1158" s="38"/>
      <c r="E1158" s="38"/>
      <c r="F1158" s="34"/>
      <c r="G1158" s="16"/>
      <c r="H1158" s="7"/>
      <c r="I1158" s="17"/>
      <c r="J1158" s="7"/>
      <c r="K1158" s="7"/>
      <c r="L1158" s="15"/>
      <c r="M1158" s="15"/>
      <c r="N1158" s="15"/>
      <c r="O1158" s="15"/>
      <c r="P1158" s="15"/>
      <c r="Q1158" s="28"/>
      <c r="R1158" s="28"/>
      <c r="S1158" s="15"/>
      <c r="T1158"/>
      <c r="U1158" s="39"/>
      <c r="V1158" s="39"/>
      <c r="W1158" s="40"/>
      <c r="X1158"/>
      <c r="Y1158"/>
      <c r="Z1158"/>
      <c r="AA1158"/>
      <c r="AB1158"/>
      <c r="AC1158"/>
      <c r="AD1158"/>
    </row>
    <row r="1159" spans="1:30" s="10" customFormat="1" x14ac:dyDescent="0.2">
      <c r="A1159" s="2"/>
      <c r="B1159" s="3"/>
      <c r="C1159" s="4"/>
      <c r="D1159" s="38"/>
      <c r="E1159" s="38"/>
      <c r="F1159" s="34"/>
      <c r="G1159" s="16"/>
      <c r="H1159" s="7"/>
      <c r="I1159" s="17"/>
      <c r="J1159" s="7"/>
      <c r="K1159" s="7"/>
      <c r="L1159" s="15"/>
      <c r="M1159" s="15"/>
      <c r="N1159" s="15"/>
      <c r="O1159" s="15"/>
      <c r="P1159" s="15"/>
      <c r="Q1159" s="28"/>
      <c r="R1159" s="28"/>
      <c r="S1159" s="15"/>
      <c r="T1159"/>
      <c r="U1159" s="39"/>
      <c r="V1159" s="39"/>
      <c r="W1159" s="40"/>
      <c r="X1159"/>
      <c r="Y1159"/>
      <c r="Z1159"/>
      <c r="AA1159"/>
      <c r="AB1159"/>
      <c r="AC1159"/>
      <c r="AD1159"/>
    </row>
    <row r="1160" spans="1:30" s="10" customFormat="1" x14ac:dyDescent="0.2">
      <c r="A1160" s="2"/>
      <c r="B1160" s="3"/>
      <c r="C1160" s="4"/>
      <c r="D1160" s="38"/>
      <c r="E1160" s="38"/>
      <c r="F1160" s="34"/>
      <c r="G1160" s="16"/>
      <c r="H1160" s="7"/>
      <c r="I1160" s="17"/>
      <c r="J1160" s="7"/>
      <c r="K1160" s="7"/>
      <c r="L1160" s="15"/>
      <c r="M1160" s="15"/>
      <c r="N1160" s="15"/>
      <c r="O1160" s="15"/>
      <c r="P1160" s="15"/>
      <c r="Q1160" s="28"/>
      <c r="R1160" s="28"/>
      <c r="S1160" s="15"/>
      <c r="T1160"/>
      <c r="U1160" s="39"/>
      <c r="V1160" s="39"/>
      <c r="W1160" s="40"/>
      <c r="X1160"/>
      <c r="Y1160"/>
      <c r="Z1160"/>
      <c r="AA1160"/>
      <c r="AB1160"/>
      <c r="AC1160"/>
      <c r="AD1160"/>
    </row>
    <row r="1161" spans="1:30" s="10" customFormat="1" x14ac:dyDescent="0.2">
      <c r="A1161" s="2"/>
      <c r="B1161" s="3"/>
      <c r="C1161" s="4"/>
      <c r="D1161" s="38"/>
      <c r="E1161" s="38"/>
      <c r="F1161" s="34"/>
      <c r="G1161" s="16"/>
      <c r="H1161" s="7"/>
      <c r="I1161" s="17"/>
      <c r="J1161" s="7"/>
      <c r="K1161" s="7"/>
      <c r="L1161" s="15"/>
      <c r="M1161" s="15"/>
      <c r="N1161" s="15"/>
      <c r="O1161" s="15"/>
      <c r="P1161" s="15"/>
      <c r="Q1161" s="28"/>
      <c r="R1161" s="28"/>
      <c r="S1161" s="15"/>
      <c r="T1161"/>
      <c r="U1161" s="39"/>
      <c r="V1161" s="39"/>
      <c r="W1161" s="40"/>
      <c r="X1161"/>
      <c r="Y1161"/>
      <c r="Z1161"/>
      <c r="AA1161"/>
      <c r="AB1161"/>
      <c r="AC1161"/>
      <c r="AD1161"/>
    </row>
    <row r="1162" spans="1:30" s="10" customFormat="1" x14ac:dyDescent="0.2">
      <c r="A1162" s="2"/>
      <c r="B1162" s="3"/>
      <c r="C1162" s="4"/>
      <c r="D1162" s="38"/>
      <c r="E1162" s="38"/>
      <c r="F1162" s="34"/>
      <c r="G1162" s="16"/>
      <c r="H1162" s="7"/>
      <c r="I1162" s="17"/>
      <c r="J1162" s="7"/>
      <c r="K1162" s="7"/>
      <c r="L1162" s="15"/>
      <c r="M1162" s="15"/>
      <c r="N1162" s="15"/>
      <c r="O1162" s="15"/>
      <c r="P1162" s="15"/>
      <c r="Q1162" s="28"/>
      <c r="R1162" s="28"/>
      <c r="S1162" s="15"/>
      <c r="T1162"/>
      <c r="U1162" s="39"/>
      <c r="V1162" s="39"/>
      <c r="W1162" s="40"/>
      <c r="X1162"/>
      <c r="Y1162"/>
      <c r="Z1162"/>
      <c r="AA1162"/>
      <c r="AB1162"/>
      <c r="AC1162"/>
      <c r="AD1162"/>
    </row>
    <row r="1163" spans="1:30" s="10" customFormat="1" x14ac:dyDescent="0.2">
      <c r="A1163" s="2"/>
      <c r="B1163" s="3"/>
      <c r="C1163" s="4"/>
      <c r="D1163" s="38"/>
      <c r="E1163" s="38"/>
      <c r="F1163" s="34"/>
      <c r="G1163" s="16"/>
      <c r="H1163" s="7"/>
      <c r="I1163" s="17"/>
      <c r="J1163" s="7"/>
      <c r="K1163" s="7"/>
      <c r="L1163" s="15"/>
      <c r="M1163" s="15"/>
      <c r="N1163" s="15"/>
      <c r="O1163" s="15"/>
      <c r="P1163" s="15"/>
      <c r="Q1163" s="28"/>
      <c r="R1163" s="28"/>
      <c r="S1163" s="15"/>
      <c r="T1163"/>
      <c r="U1163" s="39"/>
      <c r="V1163" s="39"/>
      <c r="W1163" s="40"/>
      <c r="X1163"/>
      <c r="Y1163"/>
      <c r="Z1163"/>
      <c r="AA1163"/>
      <c r="AB1163"/>
      <c r="AC1163"/>
      <c r="AD1163"/>
    </row>
    <row r="1164" spans="1:30" s="10" customFormat="1" x14ac:dyDescent="0.2">
      <c r="A1164" s="2"/>
      <c r="B1164" s="3"/>
      <c r="C1164" s="4"/>
      <c r="D1164" s="38"/>
      <c r="E1164" s="38"/>
      <c r="F1164" s="34"/>
      <c r="G1164" s="16"/>
      <c r="H1164" s="7"/>
      <c r="I1164" s="17"/>
      <c r="J1164" s="7"/>
      <c r="K1164" s="7"/>
      <c r="L1164" s="15"/>
      <c r="M1164" s="15"/>
      <c r="N1164" s="15"/>
      <c r="O1164" s="15"/>
      <c r="P1164" s="15"/>
      <c r="Q1164" s="28"/>
      <c r="R1164" s="28"/>
      <c r="S1164" s="15"/>
      <c r="T1164"/>
      <c r="U1164" s="39"/>
      <c r="V1164" s="39"/>
      <c r="W1164" s="40"/>
      <c r="X1164"/>
      <c r="Y1164"/>
      <c r="Z1164"/>
      <c r="AA1164"/>
      <c r="AB1164"/>
      <c r="AC1164"/>
      <c r="AD1164"/>
    </row>
    <row r="1165" spans="1:30" s="10" customFormat="1" x14ac:dyDescent="0.2">
      <c r="A1165" s="2"/>
      <c r="B1165" s="3"/>
      <c r="C1165" s="4"/>
      <c r="D1165" s="38"/>
      <c r="E1165" s="38"/>
      <c r="F1165" s="34"/>
      <c r="G1165" s="16"/>
      <c r="H1165" s="7"/>
      <c r="I1165" s="17"/>
      <c r="J1165" s="7"/>
      <c r="K1165" s="7"/>
      <c r="L1165" s="15"/>
      <c r="M1165" s="15"/>
      <c r="N1165" s="15"/>
      <c r="O1165" s="15"/>
      <c r="P1165" s="15"/>
      <c r="Q1165" s="28"/>
      <c r="R1165" s="28"/>
      <c r="S1165" s="15"/>
      <c r="T1165"/>
      <c r="U1165" s="39"/>
      <c r="V1165" s="39"/>
      <c r="W1165" s="40"/>
      <c r="X1165"/>
      <c r="Y1165"/>
      <c r="Z1165"/>
      <c r="AA1165"/>
      <c r="AB1165"/>
      <c r="AC1165"/>
      <c r="AD1165"/>
    </row>
    <row r="1166" spans="1:30" s="10" customFormat="1" x14ac:dyDescent="0.2">
      <c r="A1166" s="2"/>
      <c r="B1166" s="3"/>
      <c r="C1166" s="4"/>
      <c r="D1166" s="38"/>
      <c r="E1166" s="38"/>
      <c r="F1166" s="34"/>
      <c r="G1166" s="16"/>
      <c r="H1166" s="7"/>
      <c r="I1166" s="17"/>
      <c r="J1166" s="7"/>
      <c r="K1166" s="7"/>
      <c r="L1166" s="15"/>
      <c r="M1166" s="15"/>
      <c r="N1166" s="15"/>
      <c r="O1166" s="15"/>
      <c r="P1166" s="15"/>
      <c r="Q1166" s="28"/>
      <c r="R1166" s="28"/>
      <c r="S1166" s="15"/>
      <c r="T1166"/>
      <c r="U1166" s="39"/>
      <c r="V1166" s="39"/>
      <c r="W1166" s="40"/>
      <c r="X1166"/>
      <c r="Y1166"/>
      <c r="Z1166"/>
      <c r="AA1166"/>
      <c r="AB1166"/>
      <c r="AC1166"/>
      <c r="AD1166"/>
    </row>
    <row r="1167" spans="1:30" s="10" customFormat="1" x14ac:dyDescent="0.2">
      <c r="A1167" s="2"/>
      <c r="B1167" s="3"/>
      <c r="C1167" s="4"/>
      <c r="D1167" s="38"/>
      <c r="E1167" s="38"/>
      <c r="F1167" s="34"/>
      <c r="G1167" s="16"/>
      <c r="H1167" s="7"/>
      <c r="I1167" s="17"/>
      <c r="J1167" s="7"/>
      <c r="K1167" s="7"/>
      <c r="L1167" s="15"/>
      <c r="M1167" s="15"/>
      <c r="N1167" s="15"/>
      <c r="O1167" s="15"/>
      <c r="P1167" s="15"/>
      <c r="Q1167" s="28"/>
      <c r="R1167" s="28"/>
      <c r="S1167" s="15"/>
      <c r="T1167"/>
      <c r="U1167" s="39"/>
      <c r="V1167" s="39"/>
      <c r="W1167" s="40"/>
      <c r="X1167"/>
      <c r="Y1167"/>
      <c r="Z1167"/>
      <c r="AA1167"/>
      <c r="AB1167"/>
      <c r="AC1167"/>
      <c r="AD1167"/>
    </row>
    <row r="1168" spans="1:30" s="10" customFormat="1" x14ac:dyDescent="0.2">
      <c r="A1168" s="2"/>
      <c r="B1168" s="3"/>
      <c r="C1168" s="4"/>
      <c r="D1168" s="38"/>
      <c r="E1168" s="38"/>
      <c r="F1168" s="34"/>
      <c r="G1168" s="16"/>
      <c r="H1168" s="7"/>
      <c r="I1168" s="17"/>
      <c r="J1168" s="7"/>
      <c r="K1168" s="7"/>
      <c r="L1168" s="15"/>
      <c r="M1168" s="15"/>
      <c r="N1168" s="15"/>
      <c r="O1168" s="15"/>
      <c r="P1168" s="15"/>
      <c r="Q1168" s="28"/>
      <c r="R1168" s="28"/>
      <c r="S1168" s="15"/>
      <c r="T1168"/>
      <c r="U1168" s="39"/>
      <c r="V1168" s="39"/>
      <c r="W1168" s="40"/>
      <c r="X1168"/>
      <c r="Y1168"/>
      <c r="Z1168"/>
      <c r="AA1168"/>
      <c r="AB1168"/>
      <c r="AC1168"/>
      <c r="AD1168"/>
    </row>
    <row r="1169" spans="1:30" s="10" customFormat="1" x14ac:dyDescent="0.2">
      <c r="A1169" s="2"/>
      <c r="B1169" s="3"/>
      <c r="C1169" s="4"/>
      <c r="D1169" s="38"/>
      <c r="E1169" s="38"/>
      <c r="F1169" s="34"/>
      <c r="G1169" s="16"/>
      <c r="H1169" s="7"/>
      <c r="I1169" s="17"/>
      <c r="J1169" s="7"/>
      <c r="K1169" s="7"/>
      <c r="L1169" s="15"/>
      <c r="M1169" s="15"/>
      <c r="N1169" s="15"/>
      <c r="O1169" s="15"/>
      <c r="P1169" s="15"/>
      <c r="Q1169" s="28"/>
      <c r="R1169" s="28"/>
      <c r="S1169" s="15"/>
      <c r="T1169"/>
      <c r="U1169" s="39"/>
      <c r="V1169" s="39"/>
      <c r="W1169" s="40"/>
      <c r="X1169"/>
      <c r="Y1169"/>
      <c r="Z1169"/>
      <c r="AA1169"/>
      <c r="AB1169"/>
      <c r="AC1169"/>
      <c r="AD1169"/>
    </row>
    <row r="1170" spans="1:30" s="10" customFormat="1" x14ac:dyDescent="0.2">
      <c r="A1170" s="2"/>
      <c r="B1170" s="3"/>
      <c r="C1170" s="4"/>
      <c r="D1170" s="38"/>
      <c r="E1170" s="38"/>
      <c r="F1170" s="34"/>
      <c r="G1170" s="16"/>
      <c r="H1170" s="7"/>
      <c r="I1170" s="17"/>
      <c r="J1170" s="7"/>
      <c r="K1170" s="7"/>
      <c r="L1170" s="15"/>
      <c r="M1170" s="15"/>
      <c r="N1170" s="15"/>
      <c r="O1170" s="15"/>
      <c r="P1170" s="15"/>
      <c r="Q1170" s="28"/>
      <c r="R1170" s="28"/>
      <c r="S1170" s="15"/>
      <c r="T1170"/>
      <c r="U1170" s="39"/>
      <c r="V1170" s="39"/>
      <c r="W1170" s="40"/>
      <c r="X1170"/>
      <c r="Y1170"/>
      <c r="Z1170"/>
      <c r="AA1170"/>
      <c r="AB1170"/>
      <c r="AC1170"/>
      <c r="AD1170"/>
    </row>
    <row r="1171" spans="1:30" s="10" customFormat="1" x14ac:dyDescent="0.2">
      <c r="A1171" s="2"/>
      <c r="B1171" s="3"/>
      <c r="C1171" s="4"/>
      <c r="D1171" s="38"/>
      <c r="E1171" s="38"/>
      <c r="F1171" s="34"/>
      <c r="G1171" s="16"/>
      <c r="H1171" s="7"/>
      <c r="I1171" s="17"/>
      <c r="J1171" s="7"/>
      <c r="K1171" s="7"/>
      <c r="L1171" s="15"/>
      <c r="M1171" s="15"/>
      <c r="N1171" s="15"/>
      <c r="O1171" s="15"/>
      <c r="P1171" s="15"/>
      <c r="Q1171" s="28"/>
      <c r="R1171" s="28"/>
      <c r="S1171" s="15"/>
      <c r="T1171"/>
      <c r="U1171" s="39"/>
      <c r="V1171" s="39"/>
      <c r="W1171" s="40"/>
      <c r="X1171"/>
      <c r="Y1171"/>
      <c r="Z1171"/>
      <c r="AA1171"/>
      <c r="AB1171"/>
      <c r="AC1171"/>
      <c r="AD1171"/>
    </row>
    <row r="1172" spans="1:30" s="10" customFormat="1" x14ac:dyDescent="0.2">
      <c r="A1172" s="2"/>
      <c r="B1172" s="3"/>
      <c r="C1172" s="4"/>
      <c r="D1172" s="38"/>
      <c r="E1172" s="38"/>
      <c r="F1172" s="34"/>
      <c r="G1172" s="16"/>
      <c r="H1172" s="7"/>
      <c r="I1172" s="17"/>
      <c r="J1172" s="7"/>
      <c r="K1172" s="7"/>
      <c r="L1172" s="15"/>
      <c r="M1172" s="15"/>
      <c r="N1172" s="15"/>
      <c r="O1172" s="15"/>
      <c r="P1172" s="15"/>
      <c r="Q1172" s="28"/>
      <c r="R1172" s="28"/>
      <c r="S1172" s="15"/>
      <c r="T1172"/>
      <c r="U1172" s="39"/>
      <c r="V1172" s="39"/>
      <c r="W1172" s="40"/>
      <c r="X1172"/>
      <c r="Y1172"/>
      <c r="Z1172"/>
      <c r="AA1172"/>
      <c r="AB1172"/>
      <c r="AC1172"/>
      <c r="AD1172"/>
    </row>
    <row r="1173" spans="1:30" s="10" customFormat="1" x14ac:dyDescent="0.2">
      <c r="A1173" s="2"/>
      <c r="B1173" s="3"/>
      <c r="C1173" s="4"/>
      <c r="D1173" s="38"/>
      <c r="E1173" s="38"/>
      <c r="F1173" s="34"/>
      <c r="G1173" s="16"/>
      <c r="H1173" s="7"/>
      <c r="I1173" s="17"/>
      <c r="J1173" s="7"/>
      <c r="K1173" s="7"/>
      <c r="L1173" s="15"/>
      <c r="M1173" s="15"/>
      <c r="N1173" s="15"/>
      <c r="O1173" s="15"/>
      <c r="P1173" s="15"/>
      <c r="Q1173" s="28"/>
      <c r="R1173" s="28"/>
      <c r="S1173" s="15"/>
      <c r="T1173"/>
      <c r="U1173" s="39"/>
      <c r="V1173" s="39"/>
      <c r="W1173" s="40"/>
      <c r="X1173"/>
      <c r="Y1173"/>
      <c r="Z1173"/>
      <c r="AA1173"/>
      <c r="AB1173"/>
      <c r="AC1173"/>
      <c r="AD1173"/>
    </row>
    <row r="1174" spans="1:30" s="10" customFormat="1" x14ac:dyDescent="0.2">
      <c r="A1174" s="2"/>
      <c r="B1174" s="3"/>
      <c r="C1174" s="4"/>
      <c r="D1174" s="38"/>
      <c r="E1174" s="38"/>
      <c r="F1174" s="34"/>
      <c r="G1174" s="16"/>
      <c r="H1174" s="7"/>
      <c r="I1174" s="17"/>
      <c r="J1174" s="7"/>
      <c r="K1174" s="7"/>
      <c r="L1174" s="15"/>
      <c r="M1174" s="15"/>
      <c r="N1174" s="15"/>
      <c r="O1174" s="15"/>
      <c r="P1174" s="15"/>
      <c r="Q1174" s="28"/>
      <c r="R1174" s="28"/>
      <c r="S1174" s="15"/>
      <c r="T1174"/>
      <c r="U1174" s="39"/>
      <c r="V1174" s="39"/>
      <c r="W1174" s="40"/>
      <c r="X1174"/>
      <c r="Y1174"/>
      <c r="Z1174"/>
      <c r="AA1174"/>
      <c r="AB1174"/>
      <c r="AC1174"/>
      <c r="AD1174"/>
    </row>
    <row r="1175" spans="1:30" s="10" customFormat="1" x14ac:dyDescent="0.2">
      <c r="A1175" s="2"/>
      <c r="B1175" s="3"/>
      <c r="C1175" s="4"/>
      <c r="D1175" s="38"/>
      <c r="E1175" s="38"/>
      <c r="F1175" s="34"/>
      <c r="G1175" s="16"/>
      <c r="H1175" s="7"/>
      <c r="I1175" s="17"/>
      <c r="J1175" s="7"/>
      <c r="K1175" s="7"/>
      <c r="L1175" s="15"/>
      <c r="M1175" s="15"/>
      <c r="N1175" s="15"/>
      <c r="O1175" s="15"/>
      <c r="P1175" s="15"/>
      <c r="Q1175" s="28"/>
      <c r="R1175" s="28"/>
      <c r="S1175" s="15"/>
      <c r="T1175"/>
      <c r="U1175" s="39"/>
      <c r="V1175" s="39"/>
      <c r="W1175" s="40"/>
      <c r="X1175"/>
      <c r="Y1175"/>
      <c r="Z1175"/>
      <c r="AA1175"/>
      <c r="AB1175"/>
      <c r="AC1175"/>
      <c r="AD1175"/>
    </row>
    <row r="1176" spans="1:30" s="10" customFormat="1" x14ac:dyDescent="0.2">
      <c r="A1176" s="2"/>
      <c r="B1176" s="3"/>
      <c r="C1176" s="4"/>
      <c r="D1176" s="38"/>
      <c r="E1176" s="38"/>
      <c r="F1176" s="34"/>
      <c r="G1176" s="16"/>
      <c r="H1176" s="7"/>
      <c r="I1176" s="17"/>
      <c r="J1176" s="7"/>
      <c r="K1176" s="7"/>
      <c r="L1176" s="15"/>
      <c r="M1176" s="15"/>
      <c r="N1176" s="15"/>
      <c r="O1176" s="15"/>
      <c r="P1176" s="15"/>
      <c r="Q1176" s="28"/>
      <c r="R1176" s="28"/>
      <c r="S1176" s="15"/>
      <c r="T1176"/>
      <c r="U1176" s="39"/>
      <c r="V1176" s="39"/>
      <c r="W1176" s="40"/>
      <c r="X1176"/>
      <c r="Y1176"/>
      <c r="Z1176"/>
      <c r="AA1176"/>
      <c r="AB1176"/>
      <c r="AC1176"/>
      <c r="AD1176"/>
    </row>
    <row r="1177" spans="1:30" s="10" customFormat="1" x14ac:dyDescent="0.2">
      <c r="A1177" s="2"/>
      <c r="B1177" s="3"/>
      <c r="C1177" s="4"/>
      <c r="D1177" s="38"/>
      <c r="E1177" s="38"/>
      <c r="F1177" s="34"/>
      <c r="G1177" s="16"/>
      <c r="H1177" s="7"/>
      <c r="I1177" s="17"/>
      <c r="J1177" s="7"/>
      <c r="K1177" s="7"/>
      <c r="L1177" s="15"/>
      <c r="M1177" s="15"/>
      <c r="N1177" s="15"/>
      <c r="O1177" s="15"/>
      <c r="P1177" s="15"/>
      <c r="Q1177" s="28"/>
      <c r="R1177" s="28"/>
      <c r="S1177" s="15"/>
      <c r="T1177"/>
      <c r="U1177" s="39"/>
      <c r="V1177" s="39"/>
      <c r="W1177" s="40"/>
      <c r="X1177"/>
      <c r="Y1177"/>
      <c r="Z1177"/>
      <c r="AA1177"/>
      <c r="AB1177"/>
      <c r="AC1177"/>
      <c r="AD1177"/>
    </row>
    <row r="1178" spans="1:30" s="10" customFormat="1" x14ac:dyDescent="0.2">
      <c r="A1178" s="2"/>
      <c r="B1178" s="3"/>
      <c r="C1178" s="4"/>
      <c r="D1178" s="38"/>
      <c r="E1178" s="38"/>
      <c r="F1178" s="34"/>
      <c r="G1178" s="16"/>
      <c r="H1178" s="7"/>
      <c r="I1178" s="17"/>
      <c r="J1178" s="7"/>
      <c r="K1178" s="7"/>
      <c r="L1178" s="15"/>
      <c r="M1178" s="15"/>
      <c r="N1178" s="15"/>
      <c r="O1178" s="15"/>
      <c r="P1178" s="15"/>
      <c r="Q1178" s="28"/>
      <c r="R1178" s="28"/>
      <c r="S1178" s="15"/>
      <c r="T1178"/>
      <c r="U1178" s="39"/>
      <c r="V1178" s="39"/>
      <c r="W1178" s="40"/>
      <c r="X1178"/>
      <c r="Y1178"/>
      <c r="Z1178"/>
      <c r="AA1178"/>
      <c r="AB1178"/>
      <c r="AC1178"/>
      <c r="AD1178"/>
    </row>
    <row r="1179" spans="1:30" s="10" customFormat="1" x14ac:dyDescent="0.2">
      <c r="A1179" s="2"/>
      <c r="B1179" s="3"/>
      <c r="C1179" s="4"/>
      <c r="D1179" s="38"/>
      <c r="E1179" s="38"/>
      <c r="F1179" s="34"/>
      <c r="G1179" s="16"/>
      <c r="H1179" s="7"/>
      <c r="I1179" s="17"/>
      <c r="J1179" s="7"/>
      <c r="K1179" s="7"/>
      <c r="L1179" s="15"/>
      <c r="M1179" s="15"/>
      <c r="N1179" s="15"/>
      <c r="O1179" s="15"/>
      <c r="P1179" s="15"/>
      <c r="Q1179" s="28"/>
      <c r="R1179" s="28"/>
      <c r="S1179" s="15"/>
      <c r="T1179"/>
      <c r="U1179" s="39"/>
      <c r="V1179" s="39"/>
      <c r="W1179" s="40"/>
      <c r="X1179"/>
      <c r="Y1179"/>
      <c r="Z1179"/>
      <c r="AA1179"/>
      <c r="AB1179"/>
      <c r="AC1179"/>
      <c r="AD1179"/>
    </row>
    <row r="1180" spans="1:30" s="10" customFormat="1" x14ac:dyDescent="0.2">
      <c r="A1180" s="2"/>
      <c r="B1180" s="3"/>
      <c r="C1180" s="4"/>
      <c r="D1180" s="38"/>
      <c r="E1180" s="38"/>
      <c r="F1180" s="34"/>
      <c r="G1180" s="16"/>
      <c r="H1180" s="7"/>
      <c r="I1180" s="17"/>
      <c r="J1180" s="7"/>
      <c r="K1180" s="7"/>
      <c r="L1180" s="15"/>
      <c r="M1180" s="15"/>
      <c r="N1180" s="15"/>
      <c r="O1180" s="15"/>
      <c r="P1180" s="15"/>
      <c r="Q1180" s="28"/>
      <c r="R1180" s="28"/>
      <c r="S1180" s="15"/>
      <c r="T1180"/>
      <c r="U1180" s="39"/>
      <c r="V1180" s="39"/>
      <c r="W1180" s="40"/>
      <c r="X1180"/>
      <c r="Y1180"/>
      <c r="Z1180"/>
      <c r="AA1180"/>
      <c r="AB1180"/>
      <c r="AC1180"/>
      <c r="AD1180"/>
    </row>
    <row r="1181" spans="1:30" s="10" customFormat="1" x14ac:dyDescent="0.2">
      <c r="A1181" s="2"/>
      <c r="B1181" s="3"/>
      <c r="C1181" s="4"/>
      <c r="D1181" s="38"/>
      <c r="E1181" s="38"/>
      <c r="F1181" s="34"/>
      <c r="G1181" s="16"/>
      <c r="H1181" s="7"/>
      <c r="I1181" s="17"/>
      <c r="J1181" s="7"/>
      <c r="K1181" s="7"/>
      <c r="L1181" s="15"/>
      <c r="M1181" s="15"/>
      <c r="N1181" s="15"/>
      <c r="O1181" s="15"/>
      <c r="P1181" s="15"/>
      <c r="Q1181" s="28"/>
      <c r="R1181" s="28"/>
      <c r="S1181" s="15"/>
      <c r="T1181"/>
      <c r="U1181" s="39"/>
      <c r="V1181" s="39"/>
      <c r="W1181" s="40"/>
      <c r="X1181"/>
      <c r="Y1181"/>
      <c r="Z1181"/>
      <c r="AA1181"/>
      <c r="AB1181"/>
      <c r="AC1181"/>
      <c r="AD1181"/>
    </row>
    <row r="1182" spans="1:30" s="10" customFormat="1" x14ac:dyDescent="0.2">
      <c r="A1182" s="2"/>
      <c r="B1182" s="3"/>
      <c r="C1182" s="4"/>
      <c r="D1182" s="38"/>
      <c r="E1182" s="38"/>
      <c r="F1182" s="34"/>
      <c r="G1182" s="16"/>
      <c r="H1182" s="7"/>
      <c r="I1182" s="17"/>
      <c r="J1182" s="7"/>
      <c r="K1182" s="7"/>
      <c r="L1182" s="15"/>
      <c r="M1182" s="15"/>
      <c r="N1182" s="15"/>
      <c r="O1182" s="15"/>
      <c r="P1182" s="15"/>
      <c r="Q1182" s="28"/>
      <c r="R1182" s="28"/>
      <c r="S1182" s="15"/>
      <c r="T1182"/>
      <c r="U1182" s="39"/>
      <c r="V1182" s="39"/>
      <c r="W1182" s="40"/>
      <c r="X1182"/>
      <c r="Y1182"/>
      <c r="Z1182"/>
      <c r="AA1182"/>
      <c r="AB1182"/>
      <c r="AC1182"/>
      <c r="AD1182"/>
    </row>
    <row r="1183" spans="1:30" s="10" customFormat="1" x14ac:dyDescent="0.2">
      <c r="A1183" s="2"/>
      <c r="B1183" s="3"/>
      <c r="C1183" s="4"/>
      <c r="D1183" s="38"/>
      <c r="E1183" s="38"/>
      <c r="F1183" s="34"/>
      <c r="G1183" s="16"/>
      <c r="H1183" s="7"/>
      <c r="I1183" s="17"/>
      <c r="J1183" s="7"/>
      <c r="K1183" s="7"/>
      <c r="L1183" s="15"/>
      <c r="M1183" s="15"/>
      <c r="N1183" s="15"/>
      <c r="O1183" s="15"/>
      <c r="P1183" s="15"/>
      <c r="Q1183" s="28"/>
      <c r="R1183" s="28"/>
      <c r="S1183" s="15"/>
      <c r="T1183"/>
      <c r="U1183" s="39"/>
      <c r="V1183" s="39"/>
      <c r="W1183" s="40"/>
      <c r="X1183"/>
      <c r="Y1183"/>
      <c r="Z1183"/>
      <c r="AA1183"/>
      <c r="AB1183"/>
      <c r="AC1183"/>
      <c r="AD1183"/>
    </row>
    <row r="1184" spans="1:30" s="10" customFormat="1" x14ac:dyDescent="0.2">
      <c r="A1184" s="2"/>
      <c r="B1184" s="3"/>
      <c r="C1184" s="4"/>
      <c r="D1184" s="38"/>
      <c r="E1184" s="38"/>
      <c r="F1184" s="34"/>
      <c r="G1184" s="16"/>
      <c r="H1184" s="7"/>
      <c r="I1184" s="17"/>
      <c r="J1184" s="7"/>
      <c r="K1184" s="7"/>
      <c r="L1184" s="15"/>
      <c r="M1184" s="15"/>
      <c r="N1184" s="15"/>
      <c r="O1184" s="15"/>
      <c r="P1184" s="15"/>
      <c r="Q1184" s="28"/>
      <c r="R1184" s="28"/>
      <c r="S1184" s="15"/>
      <c r="T1184"/>
      <c r="U1184" s="39"/>
      <c r="V1184" s="39"/>
      <c r="W1184" s="40"/>
      <c r="X1184"/>
      <c r="Y1184"/>
      <c r="Z1184"/>
      <c r="AA1184"/>
      <c r="AB1184"/>
      <c r="AC1184"/>
      <c r="AD1184"/>
    </row>
    <row r="1185" spans="1:30" s="10" customFormat="1" x14ac:dyDescent="0.2">
      <c r="A1185" s="2"/>
      <c r="B1185" s="3"/>
      <c r="C1185" s="4"/>
      <c r="D1185" s="38"/>
      <c r="E1185" s="38"/>
      <c r="F1185" s="34"/>
      <c r="G1185" s="16"/>
      <c r="H1185" s="7"/>
      <c r="I1185" s="17"/>
      <c r="J1185" s="7"/>
      <c r="K1185" s="7"/>
      <c r="L1185" s="15"/>
      <c r="M1185" s="15"/>
      <c r="N1185" s="15"/>
      <c r="O1185" s="15"/>
      <c r="P1185" s="15"/>
      <c r="Q1185" s="28"/>
      <c r="R1185" s="28"/>
      <c r="S1185" s="15"/>
      <c r="T1185"/>
      <c r="U1185" s="39"/>
      <c r="V1185" s="39"/>
      <c r="W1185" s="40"/>
      <c r="X1185"/>
      <c r="Y1185"/>
      <c r="Z1185"/>
      <c r="AA1185"/>
      <c r="AB1185"/>
      <c r="AC1185"/>
      <c r="AD1185"/>
    </row>
    <row r="1186" spans="1:30" s="10" customFormat="1" x14ac:dyDescent="0.2">
      <c r="A1186" s="2"/>
      <c r="B1186" s="3"/>
      <c r="C1186" s="4"/>
      <c r="D1186" s="38"/>
      <c r="E1186" s="38"/>
      <c r="F1186" s="34"/>
      <c r="G1186" s="16"/>
      <c r="H1186" s="7"/>
      <c r="I1186" s="17"/>
      <c r="J1186" s="7"/>
      <c r="K1186" s="7"/>
      <c r="L1186" s="15"/>
      <c r="M1186" s="15"/>
      <c r="N1186" s="15"/>
      <c r="O1186" s="15"/>
      <c r="P1186" s="15"/>
      <c r="Q1186" s="28"/>
      <c r="R1186" s="28"/>
      <c r="S1186" s="15"/>
      <c r="T1186"/>
      <c r="U1186" s="39"/>
      <c r="V1186" s="39"/>
      <c r="W1186" s="40"/>
      <c r="X1186"/>
      <c r="Y1186"/>
      <c r="Z1186"/>
      <c r="AA1186"/>
      <c r="AB1186"/>
      <c r="AC1186"/>
      <c r="AD1186"/>
    </row>
    <row r="1187" spans="1:30" s="10" customFormat="1" x14ac:dyDescent="0.2">
      <c r="A1187" s="2"/>
      <c r="B1187" s="3"/>
      <c r="C1187" s="4"/>
      <c r="D1187" s="38"/>
      <c r="E1187" s="38"/>
      <c r="F1187" s="34"/>
      <c r="G1187" s="16"/>
      <c r="H1187" s="7"/>
      <c r="I1187" s="17"/>
      <c r="J1187" s="7"/>
      <c r="K1187" s="7"/>
      <c r="L1187" s="15"/>
      <c r="M1187" s="15"/>
      <c r="N1187" s="15"/>
      <c r="O1187" s="15"/>
      <c r="P1187" s="15"/>
      <c r="Q1187" s="28"/>
      <c r="R1187" s="28"/>
      <c r="S1187" s="15"/>
      <c r="T1187"/>
      <c r="U1187" s="39"/>
      <c r="V1187" s="39"/>
      <c r="W1187" s="40"/>
      <c r="X1187"/>
      <c r="Y1187"/>
      <c r="Z1187"/>
      <c r="AA1187"/>
      <c r="AB1187"/>
      <c r="AC1187"/>
      <c r="AD1187"/>
    </row>
    <row r="1188" spans="1:30" s="10" customFormat="1" x14ac:dyDescent="0.2">
      <c r="A1188" s="2"/>
      <c r="B1188" s="3"/>
      <c r="C1188" s="4"/>
      <c r="D1188" s="38"/>
      <c r="E1188" s="38"/>
      <c r="F1188" s="34"/>
      <c r="G1188" s="16"/>
      <c r="H1188" s="7"/>
      <c r="I1188" s="17"/>
      <c r="J1188" s="7"/>
      <c r="K1188" s="7"/>
      <c r="L1188" s="15"/>
      <c r="M1188" s="15"/>
      <c r="N1188" s="15"/>
      <c r="O1188" s="15"/>
      <c r="P1188" s="15"/>
      <c r="Q1188" s="28"/>
      <c r="R1188" s="28"/>
      <c r="S1188" s="15"/>
      <c r="T1188"/>
      <c r="U1188" s="39"/>
      <c r="V1188" s="39"/>
      <c r="W1188" s="40"/>
      <c r="X1188"/>
      <c r="Y1188"/>
      <c r="Z1188"/>
      <c r="AA1188"/>
      <c r="AB1188"/>
      <c r="AC1188"/>
      <c r="AD1188"/>
    </row>
    <row r="1189" spans="1:30" s="10" customFormat="1" x14ac:dyDescent="0.2">
      <c r="A1189" s="2"/>
      <c r="B1189" s="3"/>
      <c r="C1189" s="4"/>
      <c r="D1189" s="38"/>
      <c r="E1189" s="38"/>
      <c r="F1189" s="34"/>
      <c r="G1189" s="16"/>
      <c r="H1189" s="7"/>
      <c r="I1189" s="17"/>
      <c r="J1189" s="7"/>
      <c r="K1189" s="7"/>
      <c r="L1189" s="15"/>
      <c r="M1189" s="15"/>
      <c r="N1189" s="15"/>
      <c r="O1189" s="15"/>
      <c r="P1189" s="15"/>
      <c r="Q1189" s="28"/>
      <c r="R1189" s="28"/>
      <c r="S1189" s="15"/>
      <c r="T1189"/>
      <c r="U1189" s="39"/>
      <c r="V1189" s="39"/>
      <c r="W1189" s="40"/>
      <c r="X1189"/>
      <c r="Y1189"/>
      <c r="Z1189"/>
      <c r="AA1189"/>
      <c r="AB1189"/>
      <c r="AC1189"/>
      <c r="AD1189"/>
    </row>
    <row r="1190" spans="1:30" s="10" customFormat="1" x14ac:dyDescent="0.2">
      <c r="A1190" s="2"/>
      <c r="B1190" s="3"/>
      <c r="C1190" s="4"/>
      <c r="D1190" s="38"/>
      <c r="E1190" s="38"/>
      <c r="F1190" s="34"/>
      <c r="G1190" s="16"/>
      <c r="H1190" s="7"/>
      <c r="I1190" s="17"/>
      <c r="J1190" s="7"/>
      <c r="K1190" s="7"/>
      <c r="L1190" s="15"/>
      <c r="M1190" s="15"/>
      <c r="N1190" s="15"/>
      <c r="O1190" s="15"/>
      <c r="P1190" s="15"/>
      <c r="Q1190" s="28"/>
      <c r="R1190" s="28"/>
      <c r="S1190" s="15"/>
      <c r="T1190"/>
      <c r="U1190" s="39"/>
      <c r="V1190" s="39"/>
      <c r="W1190" s="40"/>
      <c r="X1190"/>
      <c r="Y1190"/>
      <c r="Z1190"/>
      <c r="AA1190"/>
      <c r="AB1190"/>
      <c r="AC1190"/>
      <c r="AD1190"/>
    </row>
    <row r="1191" spans="1:30" s="10" customFormat="1" x14ac:dyDescent="0.2">
      <c r="A1191" s="2"/>
      <c r="B1191" s="3"/>
      <c r="C1191" s="4"/>
      <c r="D1191" s="38"/>
      <c r="E1191" s="38"/>
      <c r="F1191" s="34"/>
      <c r="G1191" s="16"/>
      <c r="H1191" s="7"/>
      <c r="I1191" s="17"/>
      <c r="J1191" s="7"/>
      <c r="K1191" s="7"/>
      <c r="L1191" s="15"/>
      <c r="M1191" s="15"/>
      <c r="N1191" s="15"/>
      <c r="O1191" s="15"/>
      <c r="P1191" s="15"/>
      <c r="Q1191" s="28"/>
      <c r="R1191" s="28"/>
      <c r="S1191" s="15"/>
      <c r="T1191"/>
      <c r="U1191" s="39"/>
      <c r="V1191" s="39"/>
      <c r="W1191" s="40"/>
      <c r="X1191"/>
      <c r="Y1191"/>
      <c r="Z1191"/>
      <c r="AA1191"/>
      <c r="AB1191"/>
      <c r="AC1191"/>
      <c r="AD1191"/>
    </row>
    <row r="1192" spans="1:30" s="10" customFormat="1" x14ac:dyDescent="0.2">
      <c r="A1192" s="2"/>
      <c r="B1192" s="3"/>
      <c r="C1192" s="4"/>
      <c r="D1192" s="38"/>
      <c r="E1192" s="38"/>
      <c r="F1192" s="34"/>
      <c r="G1192" s="16"/>
      <c r="H1192" s="7"/>
      <c r="I1192" s="17"/>
      <c r="J1192" s="7"/>
      <c r="K1192" s="7"/>
      <c r="L1192" s="15"/>
      <c r="M1192" s="15"/>
      <c r="N1192" s="15"/>
      <c r="O1192" s="15"/>
      <c r="P1192" s="15"/>
      <c r="Q1192" s="28"/>
      <c r="R1192" s="28"/>
      <c r="S1192" s="15"/>
      <c r="T1192"/>
      <c r="U1192" s="39"/>
      <c r="V1192" s="39"/>
      <c r="W1192" s="40"/>
      <c r="X1192"/>
      <c r="Y1192"/>
      <c r="Z1192"/>
      <c r="AA1192"/>
      <c r="AB1192"/>
      <c r="AC1192"/>
      <c r="AD1192"/>
    </row>
    <row r="1193" spans="1:30" s="10" customFormat="1" x14ac:dyDescent="0.2">
      <c r="A1193" s="2"/>
      <c r="B1193" s="3"/>
      <c r="C1193" s="4"/>
      <c r="D1193" s="38"/>
      <c r="E1193" s="38"/>
      <c r="F1193" s="34"/>
      <c r="G1193" s="16"/>
      <c r="H1193" s="7"/>
      <c r="I1193" s="17"/>
      <c r="J1193" s="7"/>
      <c r="K1193" s="7"/>
      <c r="L1193" s="15"/>
      <c r="M1193" s="15"/>
      <c r="N1193" s="15"/>
      <c r="O1193" s="15"/>
      <c r="P1193" s="15"/>
      <c r="Q1193" s="28"/>
      <c r="R1193" s="28"/>
      <c r="S1193" s="15"/>
      <c r="T1193"/>
      <c r="U1193" s="39"/>
      <c r="V1193" s="39"/>
      <c r="W1193" s="40"/>
      <c r="X1193"/>
      <c r="Y1193"/>
      <c r="Z1193"/>
      <c r="AA1193"/>
      <c r="AB1193"/>
      <c r="AC1193"/>
      <c r="AD1193"/>
    </row>
    <row r="1194" spans="1:30" s="10" customFormat="1" x14ac:dyDescent="0.2">
      <c r="A1194" s="2"/>
      <c r="B1194" s="3"/>
      <c r="C1194" s="4"/>
      <c r="D1194" s="38"/>
      <c r="E1194" s="38"/>
      <c r="F1194" s="34"/>
      <c r="G1194" s="16"/>
      <c r="H1194" s="7"/>
      <c r="I1194" s="17"/>
      <c r="J1194" s="7"/>
      <c r="K1194" s="7"/>
      <c r="L1194" s="15"/>
      <c r="M1194" s="15"/>
      <c r="N1194" s="15"/>
      <c r="O1194" s="15"/>
      <c r="P1194" s="15"/>
      <c r="Q1194" s="28"/>
      <c r="R1194" s="28"/>
      <c r="S1194" s="15"/>
      <c r="T1194"/>
      <c r="U1194" s="39"/>
      <c r="V1194" s="39"/>
      <c r="W1194" s="40"/>
      <c r="X1194"/>
      <c r="Y1194"/>
      <c r="Z1194"/>
      <c r="AA1194"/>
      <c r="AB1194"/>
      <c r="AC1194"/>
      <c r="AD1194"/>
    </row>
    <row r="1195" spans="1:30" s="10" customFormat="1" x14ac:dyDescent="0.2">
      <c r="A1195" s="2"/>
      <c r="B1195" s="3"/>
      <c r="C1195" s="4"/>
      <c r="D1195" s="38"/>
      <c r="E1195" s="38"/>
      <c r="F1195" s="34"/>
      <c r="G1195" s="16"/>
      <c r="H1195" s="7"/>
      <c r="I1195" s="17"/>
      <c r="J1195" s="7"/>
      <c r="K1195" s="7"/>
      <c r="L1195" s="15"/>
      <c r="M1195" s="15"/>
      <c r="N1195" s="15"/>
      <c r="O1195" s="15"/>
      <c r="P1195" s="15"/>
      <c r="Q1195" s="28"/>
      <c r="R1195" s="28"/>
      <c r="S1195" s="15"/>
      <c r="T1195"/>
      <c r="U1195" s="39"/>
      <c r="V1195" s="39"/>
      <c r="W1195" s="40"/>
      <c r="X1195"/>
      <c r="Y1195"/>
      <c r="Z1195"/>
      <c r="AA1195"/>
      <c r="AB1195"/>
      <c r="AC1195"/>
      <c r="AD1195"/>
    </row>
    <row r="1196" spans="1:30" s="10" customFormat="1" x14ac:dyDescent="0.2">
      <c r="A1196" s="2"/>
      <c r="B1196" s="3"/>
      <c r="C1196" s="4"/>
      <c r="D1196" s="38"/>
      <c r="E1196" s="38"/>
      <c r="F1196" s="34"/>
      <c r="G1196" s="16"/>
      <c r="H1196" s="7"/>
      <c r="I1196" s="17"/>
      <c r="J1196" s="7"/>
      <c r="K1196" s="7"/>
      <c r="L1196" s="15"/>
      <c r="M1196" s="15"/>
      <c r="N1196" s="15"/>
      <c r="O1196" s="15"/>
      <c r="P1196" s="15"/>
      <c r="Q1196" s="28"/>
      <c r="R1196" s="28"/>
      <c r="S1196" s="15"/>
      <c r="T1196"/>
      <c r="U1196" s="39"/>
      <c r="V1196" s="39"/>
      <c r="W1196" s="40"/>
      <c r="X1196"/>
      <c r="Y1196"/>
      <c r="Z1196"/>
      <c r="AA1196"/>
      <c r="AB1196"/>
      <c r="AC1196"/>
      <c r="AD1196"/>
    </row>
    <row r="1197" spans="1:30" s="10" customFormat="1" x14ac:dyDescent="0.2">
      <c r="A1197" s="2"/>
      <c r="B1197" s="3"/>
      <c r="C1197" s="4"/>
      <c r="D1197" s="38"/>
      <c r="E1197" s="38"/>
      <c r="F1197" s="34"/>
      <c r="G1197" s="16"/>
      <c r="H1197" s="7"/>
      <c r="I1197" s="17"/>
      <c r="J1197" s="7"/>
      <c r="K1197" s="7"/>
      <c r="L1197" s="15"/>
      <c r="M1197" s="15"/>
      <c r="N1197" s="15"/>
      <c r="O1197" s="15"/>
      <c r="P1197" s="15"/>
      <c r="Q1197" s="28"/>
      <c r="R1197" s="28"/>
      <c r="S1197" s="15"/>
      <c r="T1197"/>
      <c r="U1197" s="39"/>
      <c r="V1197" s="39"/>
      <c r="W1197" s="40"/>
      <c r="X1197"/>
      <c r="Y1197"/>
      <c r="Z1197"/>
      <c r="AA1197"/>
      <c r="AB1197"/>
      <c r="AC1197"/>
      <c r="AD1197"/>
    </row>
    <row r="1198" spans="1:30" s="10" customFormat="1" x14ac:dyDescent="0.2">
      <c r="A1198" s="2"/>
      <c r="B1198" s="3"/>
      <c r="C1198" s="4"/>
      <c r="D1198" s="38"/>
      <c r="E1198" s="38"/>
      <c r="F1198" s="34"/>
      <c r="G1198" s="16"/>
      <c r="H1198" s="7"/>
      <c r="I1198" s="17"/>
      <c r="J1198" s="7"/>
      <c r="K1198" s="7"/>
      <c r="L1198" s="15"/>
      <c r="M1198" s="15"/>
      <c r="N1198" s="15"/>
      <c r="O1198" s="15"/>
      <c r="P1198" s="15"/>
      <c r="Q1198" s="28"/>
      <c r="R1198" s="28"/>
      <c r="S1198" s="15"/>
      <c r="T1198"/>
      <c r="U1198" s="39"/>
      <c r="V1198" s="39"/>
      <c r="W1198" s="40"/>
      <c r="X1198"/>
      <c r="Y1198"/>
      <c r="Z1198"/>
      <c r="AA1198"/>
      <c r="AB1198"/>
      <c r="AC1198"/>
      <c r="AD1198"/>
    </row>
    <row r="1199" spans="1:30" s="10" customFormat="1" x14ac:dyDescent="0.2">
      <c r="A1199" s="2"/>
      <c r="B1199" s="3"/>
      <c r="C1199" s="4"/>
      <c r="D1199" s="38"/>
      <c r="E1199" s="38"/>
      <c r="F1199" s="34"/>
      <c r="G1199" s="16"/>
      <c r="H1199" s="7"/>
      <c r="I1199" s="17"/>
      <c r="J1199" s="7"/>
      <c r="K1199" s="7"/>
      <c r="L1199" s="15"/>
      <c r="M1199" s="15"/>
      <c r="N1199" s="15"/>
      <c r="O1199" s="15"/>
      <c r="P1199" s="15"/>
      <c r="Q1199" s="28"/>
      <c r="R1199" s="28"/>
      <c r="S1199" s="15"/>
      <c r="T1199"/>
      <c r="U1199" s="39"/>
      <c r="V1199" s="39"/>
      <c r="W1199" s="40"/>
      <c r="X1199"/>
      <c r="Y1199"/>
      <c r="Z1199"/>
      <c r="AA1199"/>
      <c r="AB1199"/>
      <c r="AC1199"/>
      <c r="AD1199"/>
    </row>
    <row r="1200" spans="1:30" s="10" customFormat="1" x14ac:dyDescent="0.2">
      <c r="A1200" s="2"/>
      <c r="B1200" s="3"/>
      <c r="C1200" s="4"/>
      <c r="D1200" s="38"/>
      <c r="E1200" s="38"/>
      <c r="F1200" s="34"/>
      <c r="G1200" s="16"/>
      <c r="H1200" s="7"/>
      <c r="I1200" s="17"/>
      <c r="J1200" s="7"/>
      <c r="K1200" s="7"/>
      <c r="L1200" s="15"/>
      <c r="M1200" s="15"/>
      <c r="N1200" s="15"/>
      <c r="O1200" s="15"/>
      <c r="P1200" s="15"/>
      <c r="Q1200" s="28"/>
      <c r="R1200" s="28"/>
      <c r="S1200" s="15"/>
      <c r="T1200"/>
      <c r="U1200" s="39"/>
      <c r="V1200" s="39"/>
      <c r="W1200" s="40"/>
      <c r="X1200"/>
      <c r="Y1200"/>
      <c r="Z1200"/>
      <c r="AA1200"/>
      <c r="AB1200"/>
      <c r="AC1200"/>
      <c r="AD1200"/>
    </row>
    <row r="1201" spans="1:30" s="10" customFormat="1" x14ac:dyDescent="0.2">
      <c r="A1201" s="2"/>
      <c r="B1201" s="3"/>
      <c r="C1201" s="4"/>
      <c r="D1201" s="38"/>
      <c r="E1201" s="38"/>
      <c r="F1201" s="34"/>
      <c r="G1201" s="16"/>
      <c r="H1201" s="7"/>
      <c r="I1201" s="17"/>
      <c r="J1201" s="7"/>
      <c r="K1201" s="7"/>
      <c r="L1201" s="15"/>
      <c r="M1201" s="15"/>
      <c r="N1201" s="15"/>
      <c r="O1201" s="15"/>
      <c r="P1201" s="15"/>
      <c r="Q1201" s="28"/>
      <c r="R1201" s="28"/>
      <c r="S1201" s="15"/>
      <c r="T1201"/>
      <c r="U1201" s="39"/>
      <c r="V1201" s="39"/>
      <c r="W1201" s="40"/>
      <c r="X1201"/>
      <c r="Y1201"/>
      <c r="Z1201"/>
      <c r="AA1201"/>
      <c r="AB1201"/>
      <c r="AC1201"/>
      <c r="AD1201"/>
    </row>
    <row r="1202" spans="1:30" s="10" customFormat="1" x14ac:dyDescent="0.2">
      <c r="A1202" s="2"/>
      <c r="B1202" s="3"/>
      <c r="C1202" s="4"/>
      <c r="D1202" s="38"/>
      <c r="E1202" s="38"/>
      <c r="F1202" s="34"/>
      <c r="G1202" s="16"/>
      <c r="H1202" s="7"/>
      <c r="I1202" s="17"/>
      <c r="J1202" s="7"/>
      <c r="K1202" s="7"/>
      <c r="L1202" s="15"/>
      <c r="M1202" s="15"/>
      <c r="N1202" s="15"/>
      <c r="O1202" s="15"/>
      <c r="P1202" s="15"/>
      <c r="Q1202" s="28"/>
      <c r="R1202" s="28"/>
      <c r="S1202" s="15"/>
      <c r="T1202"/>
      <c r="U1202" s="39"/>
      <c r="V1202" s="39"/>
      <c r="W1202" s="40"/>
      <c r="X1202"/>
      <c r="Y1202"/>
      <c r="Z1202"/>
      <c r="AA1202"/>
      <c r="AB1202"/>
      <c r="AC1202"/>
      <c r="AD1202"/>
    </row>
    <row r="1203" spans="1:30" s="10" customFormat="1" x14ac:dyDescent="0.2">
      <c r="A1203" s="2"/>
      <c r="B1203" s="3"/>
      <c r="C1203" s="4"/>
      <c r="D1203" s="38"/>
      <c r="E1203" s="38"/>
      <c r="F1203" s="34"/>
      <c r="G1203" s="16"/>
      <c r="H1203" s="7"/>
      <c r="I1203" s="17"/>
      <c r="J1203" s="7"/>
      <c r="K1203" s="7"/>
      <c r="L1203" s="15"/>
      <c r="M1203" s="15"/>
      <c r="N1203" s="15"/>
      <c r="O1203" s="15"/>
      <c r="P1203" s="15"/>
      <c r="Q1203" s="28"/>
      <c r="R1203" s="28"/>
      <c r="S1203" s="15"/>
      <c r="T1203"/>
      <c r="U1203" s="39"/>
      <c r="V1203" s="39"/>
      <c r="W1203" s="40"/>
      <c r="X1203"/>
      <c r="Y1203"/>
      <c r="Z1203"/>
      <c r="AA1203"/>
      <c r="AB1203"/>
      <c r="AC1203"/>
      <c r="AD1203"/>
    </row>
    <row r="1204" spans="1:30" s="10" customFormat="1" x14ac:dyDescent="0.2">
      <c r="A1204" s="2"/>
      <c r="B1204" s="3"/>
      <c r="C1204" s="4"/>
      <c r="D1204" s="38"/>
      <c r="E1204" s="38"/>
      <c r="F1204" s="34"/>
      <c r="G1204" s="16"/>
      <c r="H1204" s="7"/>
      <c r="I1204" s="17"/>
      <c r="J1204" s="7"/>
      <c r="K1204" s="7"/>
      <c r="L1204" s="15"/>
      <c r="M1204" s="15"/>
      <c r="N1204" s="15"/>
      <c r="O1204" s="15"/>
      <c r="P1204" s="15"/>
      <c r="Q1204" s="28"/>
      <c r="R1204" s="28"/>
      <c r="S1204" s="15"/>
      <c r="T1204"/>
      <c r="U1204" s="39"/>
      <c r="V1204" s="39"/>
      <c r="W1204" s="40"/>
      <c r="X1204"/>
      <c r="Y1204"/>
      <c r="Z1204"/>
      <c r="AA1204"/>
      <c r="AB1204"/>
      <c r="AC1204"/>
      <c r="AD1204"/>
    </row>
    <row r="1205" spans="1:30" s="10" customFormat="1" x14ac:dyDescent="0.2">
      <c r="A1205" s="2"/>
      <c r="B1205" s="3"/>
      <c r="C1205" s="4"/>
      <c r="D1205" s="38"/>
      <c r="E1205" s="38"/>
      <c r="F1205" s="34"/>
      <c r="G1205" s="16"/>
      <c r="H1205" s="7"/>
      <c r="I1205" s="17"/>
      <c r="J1205" s="7"/>
      <c r="K1205" s="7"/>
      <c r="L1205" s="15"/>
      <c r="M1205" s="15"/>
      <c r="N1205" s="15"/>
      <c r="O1205" s="15"/>
      <c r="P1205" s="15"/>
      <c r="Q1205" s="28"/>
      <c r="R1205" s="28"/>
      <c r="S1205" s="15"/>
      <c r="T1205"/>
      <c r="U1205" s="39"/>
      <c r="V1205" s="39"/>
      <c r="W1205" s="40"/>
      <c r="X1205"/>
      <c r="Y1205"/>
      <c r="Z1205"/>
      <c r="AA1205"/>
      <c r="AB1205"/>
      <c r="AC1205"/>
      <c r="AD1205"/>
    </row>
    <row r="1206" spans="1:30" s="10" customFormat="1" x14ac:dyDescent="0.2">
      <c r="A1206" s="2"/>
      <c r="B1206" s="3"/>
      <c r="C1206" s="4"/>
      <c r="D1206" s="38"/>
      <c r="E1206" s="38"/>
      <c r="F1206" s="34"/>
      <c r="G1206" s="16"/>
      <c r="H1206" s="7"/>
      <c r="I1206" s="17"/>
      <c r="J1206" s="7"/>
      <c r="K1206" s="7"/>
      <c r="L1206" s="15"/>
      <c r="M1206" s="15"/>
      <c r="N1206" s="15"/>
      <c r="O1206" s="15"/>
      <c r="P1206" s="15"/>
      <c r="Q1206" s="28"/>
      <c r="R1206" s="28"/>
      <c r="S1206" s="15"/>
      <c r="T1206"/>
      <c r="U1206" s="39"/>
      <c r="V1206" s="39"/>
      <c r="W1206" s="40"/>
      <c r="X1206"/>
      <c r="Y1206"/>
      <c r="Z1206"/>
      <c r="AA1206"/>
      <c r="AB1206"/>
      <c r="AC1206"/>
      <c r="AD1206"/>
    </row>
    <row r="1207" spans="1:30" s="10" customFormat="1" x14ac:dyDescent="0.2">
      <c r="A1207" s="2"/>
      <c r="B1207" s="3"/>
      <c r="C1207" s="4"/>
      <c r="D1207" s="38"/>
      <c r="E1207" s="38"/>
      <c r="F1207" s="34"/>
      <c r="G1207" s="16"/>
      <c r="H1207" s="7"/>
      <c r="I1207" s="17"/>
      <c r="J1207" s="7"/>
      <c r="K1207" s="7"/>
      <c r="L1207" s="15"/>
      <c r="M1207" s="15"/>
      <c r="N1207" s="15"/>
      <c r="O1207" s="15"/>
      <c r="P1207" s="15"/>
      <c r="Q1207" s="28"/>
      <c r="R1207" s="28"/>
      <c r="S1207" s="15"/>
      <c r="T1207"/>
      <c r="U1207" s="39"/>
      <c r="V1207" s="39"/>
      <c r="W1207" s="40"/>
      <c r="X1207"/>
      <c r="Y1207"/>
      <c r="Z1207"/>
      <c r="AA1207"/>
      <c r="AB1207"/>
      <c r="AC1207"/>
      <c r="AD1207"/>
    </row>
    <row r="1208" spans="1:30" s="10" customFormat="1" x14ac:dyDescent="0.2">
      <c r="A1208" s="2"/>
      <c r="B1208" s="3"/>
      <c r="C1208" s="4"/>
      <c r="D1208" s="38"/>
      <c r="E1208" s="38"/>
      <c r="F1208" s="34"/>
      <c r="G1208" s="16"/>
      <c r="H1208" s="7"/>
      <c r="I1208" s="17"/>
      <c r="J1208" s="7"/>
      <c r="K1208" s="7"/>
      <c r="L1208" s="15"/>
      <c r="M1208" s="15"/>
      <c r="N1208" s="15"/>
      <c r="O1208" s="15"/>
      <c r="P1208" s="15"/>
      <c r="Q1208" s="28"/>
      <c r="R1208" s="28"/>
      <c r="S1208" s="15"/>
      <c r="T1208"/>
      <c r="U1208" s="39"/>
      <c r="V1208" s="39"/>
      <c r="W1208" s="40"/>
      <c r="X1208"/>
      <c r="Y1208"/>
      <c r="Z1208"/>
      <c r="AA1208"/>
      <c r="AB1208"/>
      <c r="AC1208"/>
      <c r="AD1208"/>
    </row>
    <row r="1209" spans="1:30" s="10" customFormat="1" x14ac:dyDescent="0.2">
      <c r="A1209" s="2"/>
      <c r="B1209" s="3"/>
      <c r="C1209" s="4"/>
      <c r="D1209" s="38"/>
      <c r="E1209" s="38"/>
      <c r="F1209" s="34"/>
      <c r="G1209" s="16"/>
      <c r="H1209" s="7"/>
      <c r="I1209" s="17"/>
      <c r="J1209" s="7"/>
      <c r="K1209" s="7"/>
      <c r="L1209" s="15"/>
      <c r="M1209" s="15"/>
      <c r="N1209" s="15"/>
      <c r="O1209" s="15"/>
      <c r="P1209" s="15"/>
      <c r="Q1209" s="28"/>
      <c r="R1209" s="28"/>
      <c r="S1209" s="15"/>
      <c r="T1209"/>
      <c r="U1209" s="39"/>
      <c r="V1209" s="39"/>
      <c r="W1209" s="40"/>
      <c r="X1209"/>
      <c r="Y1209"/>
      <c r="Z1209"/>
      <c r="AA1209"/>
      <c r="AB1209"/>
      <c r="AC1209"/>
      <c r="AD1209"/>
    </row>
    <row r="1210" spans="1:30" s="10" customFormat="1" x14ac:dyDescent="0.2">
      <c r="A1210" s="2"/>
      <c r="B1210" s="3"/>
      <c r="C1210" s="4"/>
      <c r="D1210" s="38"/>
      <c r="E1210" s="38"/>
      <c r="F1210" s="34"/>
      <c r="G1210" s="16"/>
      <c r="H1210" s="7"/>
      <c r="I1210" s="17"/>
      <c r="J1210" s="7"/>
      <c r="K1210" s="7"/>
      <c r="L1210" s="15"/>
      <c r="M1210" s="15"/>
      <c r="N1210" s="15"/>
      <c r="O1210" s="15"/>
      <c r="P1210" s="15"/>
      <c r="Q1210" s="28"/>
      <c r="R1210" s="28"/>
      <c r="S1210" s="15"/>
      <c r="T1210"/>
      <c r="U1210" s="39"/>
      <c r="V1210" s="39"/>
      <c r="W1210" s="40"/>
      <c r="X1210"/>
      <c r="Y1210"/>
      <c r="Z1210"/>
      <c r="AA1210"/>
      <c r="AB1210"/>
      <c r="AC1210"/>
      <c r="AD1210"/>
    </row>
    <row r="1211" spans="1:30" s="10" customFormat="1" x14ac:dyDescent="0.2">
      <c r="A1211" s="2"/>
      <c r="B1211" s="3"/>
      <c r="C1211" s="4"/>
      <c r="D1211" s="38"/>
      <c r="E1211" s="38"/>
      <c r="F1211" s="34"/>
      <c r="G1211" s="16"/>
      <c r="H1211" s="7"/>
      <c r="I1211" s="17"/>
      <c r="J1211" s="7"/>
      <c r="K1211" s="7"/>
      <c r="L1211" s="15"/>
      <c r="M1211" s="15"/>
      <c r="N1211" s="15"/>
      <c r="O1211" s="15"/>
      <c r="P1211" s="15"/>
      <c r="Q1211" s="28"/>
      <c r="R1211" s="28"/>
      <c r="S1211" s="15"/>
      <c r="T1211"/>
      <c r="U1211" s="39"/>
      <c r="V1211" s="39"/>
      <c r="W1211" s="40"/>
      <c r="X1211"/>
      <c r="Y1211"/>
      <c r="Z1211"/>
      <c r="AA1211"/>
      <c r="AB1211"/>
      <c r="AC1211"/>
      <c r="AD1211"/>
    </row>
    <row r="1212" spans="1:30" s="10" customFormat="1" x14ac:dyDescent="0.2">
      <c r="A1212" s="2"/>
      <c r="B1212" s="3"/>
      <c r="C1212" s="4"/>
      <c r="D1212" s="38"/>
      <c r="E1212" s="38"/>
      <c r="F1212" s="34"/>
      <c r="G1212" s="16"/>
      <c r="H1212" s="7"/>
      <c r="I1212" s="17"/>
      <c r="J1212" s="7"/>
      <c r="K1212" s="7"/>
      <c r="L1212" s="15"/>
      <c r="M1212" s="15"/>
      <c r="N1212" s="15"/>
      <c r="O1212" s="15"/>
      <c r="P1212" s="15"/>
      <c r="Q1212" s="28"/>
      <c r="R1212" s="28"/>
      <c r="S1212" s="15"/>
      <c r="T1212"/>
      <c r="U1212" s="39"/>
      <c r="V1212" s="39"/>
      <c r="W1212" s="40"/>
      <c r="X1212"/>
      <c r="Y1212"/>
      <c r="Z1212"/>
      <c r="AA1212"/>
      <c r="AB1212"/>
      <c r="AC1212"/>
      <c r="AD1212"/>
    </row>
    <row r="1213" spans="1:30" s="10" customFormat="1" x14ac:dyDescent="0.2">
      <c r="A1213" s="2"/>
      <c r="B1213" s="3"/>
      <c r="C1213" s="4"/>
      <c r="D1213" s="38"/>
      <c r="E1213" s="38"/>
      <c r="F1213" s="34"/>
      <c r="G1213" s="16"/>
      <c r="H1213" s="7"/>
      <c r="I1213" s="17"/>
      <c r="J1213" s="7"/>
      <c r="K1213" s="7"/>
      <c r="L1213" s="15"/>
      <c r="M1213" s="15"/>
      <c r="N1213" s="15"/>
      <c r="O1213" s="15"/>
      <c r="P1213" s="15"/>
      <c r="Q1213" s="28"/>
      <c r="R1213" s="28"/>
      <c r="S1213" s="15"/>
      <c r="T1213"/>
      <c r="U1213" s="39"/>
      <c r="V1213" s="39"/>
      <c r="W1213" s="40"/>
      <c r="X1213"/>
      <c r="Y1213"/>
      <c r="Z1213"/>
      <c r="AA1213"/>
      <c r="AB1213"/>
      <c r="AC1213"/>
      <c r="AD1213"/>
    </row>
    <row r="1214" spans="1:30" s="10" customFormat="1" x14ac:dyDescent="0.2">
      <c r="A1214" s="2"/>
      <c r="B1214" s="3"/>
      <c r="C1214" s="4"/>
      <c r="D1214" s="38"/>
      <c r="E1214" s="38"/>
      <c r="F1214" s="34"/>
      <c r="G1214" s="16"/>
      <c r="H1214" s="7"/>
      <c r="I1214" s="17"/>
      <c r="J1214" s="7"/>
      <c r="K1214" s="7"/>
      <c r="L1214" s="15"/>
      <c r="M1214" s="15"/>
      <c r="N1214" s="15"/>
      <c r="O1214" s="15"/>
      <c r="P1214" s="15"/>
      <c r="Q1214" s="28"/>
      <c r="R1214" s="28"/>
      <c r="S1214" s="15"/>
      <c r="T1214"/>
      <c r="U1214" s="39"/>
      <c r="V1214" s="39"/>
      <c r="W1214" s="40"/>
      <c r="X1214"/>
      <c r="Y1214"/>
      <c r="Z1214"/>
      <c r="AA1214"/>
      <c r="AB1214"/>
      <c r="AC1214"/>
      <c r="AD1214"/>
    </row>
    <row r="1215" spans="1:30" s="10" customFormat="1" x14ac:dyDescent="0.2">
      <c r="A1215" s="2"/>
      <c r="B1215" s="3"/>
      <c r="C1215" s="4"/>
      <c r="D1215" s="38"/>
      <c r="E1215" s="38"/>
      <c r="F1215" s="34"/>
      <c r="G1215" s="16"/>
      <c r="H1215" s="7"/>
      <c r="I1215" s="17"/>
      <c r="J1215" s="7"/>
      <c r="K1215" s="7"/>
      <c r="L1215" s="15"/>
      <c r="M1215" s="15"/>
      <c r="N1215" s="15"/>
      <c r="O1215" s="15"/>
      <c r="P1215" s="15"/>
      <c r="Q1215" s="28"/>
      <c r="R1215" s="28"/>
      <c r="S1215" s="15"/>
      <c r="T1215"/>
      <c r="U1215" s="39"/>
      <c r="V1215" s="39"/>
      <c r="W1215" s="40"/>
      <c r="X1215"/>
      <c r="Y1215"/>
      <c r="Z1215"/>
      <c r="AA1215"/>
      <c r="AB1215"/>
      <c r="AC1215"/>
      <c r="AD1215"/>
    </row>
    <row r="1216" spans="1:30" s="10" customFormat="1" x14ac:dyDescent="0.2">
      <c r="A1216" s="2"/>
      <c r="B1216" s="3"/>
      <c r="C1216" s="4"/>
      <c r="D1216" s="38"/>
      <c r="E1216" s="38"/>
      <c r="F1216" s="34"/>
      <c r="G1216" s="16"/>
      <c r="H1216" s="7"/>
      <c r="I1216" s="17"/>
      <c r="J1216" s="7"/>
      <c r="K1216" s="7"/>
      <c r="L1216" s="15"/>
      <c r="M1216" s="15"/>
      <c r="N1216" s="15"/>
      <c r="O1216" s="15"/>
      <c r="P1216" s="15"/>
      <c r="Q1216" s="28"/>
      <c r="R1216" s="28"/>
      <c r="S1216" s="15"/>
      <c r="T1216"/>
      <c r="U1216" s="39"/>
      <c r="V1216" s="39"/>
      <c r="W1216" s="40"/>
      <c r="X1216"/>
      <c r="Y1216"/>
      <c r="Z1216"/>
      <c r="AA1216"/>
      <c r="AB1216"/>
      <c r="AC1216"/>
      <c r="AD1216"/>
    </row>
    <row r="1217" spans="1:30" s="10" customFormat="1" x14ac:dyDescent="0.2">
      <c r="A1217" s="2"/>
      <c r="B1217" s="3"/>
      <c r="C1217" s="4"/>
      <c r="D1217" s="38"/>
      <c r="E1217" s="38"/>
      <c r="F1217" s="34"/>
      <c r="G1217" s="16"/>
      <c r="H1217" s="7"/>
      <c r="I1217" s="17"/>
      <c r="J1217" s="7"/>
      <c r="K1217" s="7"/>
      <c r="L1217" s="15"/>
      <c r="M1217" s="15"/>
      <c r="N1217" s="15"/>
      <c r="O1217" s="15"/>
      <c r="P1217" s="15"/>
      <c r="Q1217" s="28"/>
      <c r="R1217" s="28"/>
      <c r="S1217" s="15"/>
      <c r="T1217"/>
      <c r="U1217" s="39"/>
      <c r="V1217" s="39"/>
      <c r="W1217" s="40"/>
      <c r="X1217"/>
      <c r="Y1217"/>
      <c r="Z1217"/>
      <c r="AA1217"/>
      <c r="AB1217"/>
      <c r="AC1217"/>
      <c r="AD1217"/>
    </row>
    <row r="1218" spans="1:30" s="10" customFormat="1" x14ac:dyDescent="0.2">
      <c r="A1218" s="2"/>
      <c r="B1218" s="3"/>
      <c r="C1218" s="4"/>
      <c r="D1218" s="38"/>
      <c r="E1218" s="38"/>
      <c r="F1218" s="34"/>
      <c r="G1218" s="16"/>
      <c r="H1218" s="7"/>
      <c r="I1218" s="17"/>
      <c r="J1218" s="7"/>
      <c r="K1218" s="7"/>
      <c r="L1218" s="15"/>
      <c r="M1218" s="15"/>
      <c r="N1218" s="15"/>
      <c r="O1218" s="15"/>
      <c r="P1218" s="15"/>
      <c r="Q1218" s="28"/>
      <c r="R1218" s="28"/>
      <c r="S1218" s="15"/>
      <c r="T1218"/>
      <c r="U1218" s="39"/>
      <c r="V1218" s="39"/>
      <c r="W1218" s="40"/>
      <c r="X1218"/>
      <c r="Y1218"/>
      <c r="Z1218"/>
      <c r="AA1218"/>
      <c r="AB1218"/>
      <c r="AC1218"/>
      <c r="AD1218"/>
    </row>
    <row r="1219" spans="1:30" s="10" customFormat="1" x14ac:dyDescent="0.2">
      <c r="A1219" s="2"/>
      <c r="B1219" s="3"/>
      <c r="C1219" s="4"/>
      <c r="D1219" s="38"/>
      <c r="E1219" s="38"/>
      <c r="F1219" s="34"/>
      <c r="G1219" s="16"/>
      <c r="H1219" s="7"/>
      <c r="I1219" s="17"/>
      <c r="J1219" s="7"/>
      <c r="K1219" s="7"/>
      <c r="L1219" s="15"/>
      <c r="M1219" s="15"/>
      <c r="N1219" s="15"/>
      <c r="O1219" s="15"/>
      <c r="P1219" s="15"/>
      <c r="Q1219" s="28"/>
      <c r="R1219" s="28"/>
      <c r="S1219" s="15"/>
      <c r="T1219"/>
      <c r="U1219" s="39"/>
      <c r="V1219" s="39"/>
      <c r="W1219" s="40"/>
      <c r="X1219"/>
      <c r="Y1219"/>
      <c r="Z1219"/>
      <c r="AA1219"/>
      <c r="AB1219"/>
      <c r="AC1219"/>
      <c r="AD1219"/>
    </row>
    <row r="1220" spans="1:30" s="10" customFormat="1" x14ac:dyDescent="0.2">
      <c r="A1220" s="2"/>
      <c r="B1220" s="3"/>
      <c r="C1220" s="4"/>
      <c r="D1220" s="38"/>
      <c r="E1220" s="38"/>
      <c r="F1220" s="34"/>
      <c r="G1220" s="16"/>
      <c r="H1220" s="7"/>
      <c r="I1220" s="17"/>
      <c r="J1220" s="7"/>
      <c r="K1220" s="7"/>
      <c r="L1220" s="15"/>
      <c r="M1220" s="15"/>
      <c r="N1220" s="15"/>
      <c r="O1220" s="15"/>
      <c r="P1220" s="15"/>
      <c r="Q1220" s="28"/>
      <c r="R1220" s="28"/>
      <c r="S1220" s="15"/>
      <c r="T1220"/>
      <c r="U1220" s="39"/>
      <c r="V1220" s="39"/>
      <c r="W1220" s="40"/>
      <c r="X1220"/>
      <c r="Y1220"/>
      <c r="Z1220"/>
      <c r="AA1220"/>
      <c r="AB1220"/>
      <c r="AC1220"/>
      <c r="AD1220"/>
    </row>
    <row r="1221" spans="1:30" s="10" customFormat="1" x14ac:dyDescent="0.2">
      <c r="A1221" s="2"/>
      <c r="B1221" s="3"/>
      <c r="C1221" s="4"/>
      <c r="D1221" s="38"/>
      <c r="E1221" s="38"/>
      <c r="F1221" s="34"/>
      <c r="G1221" s="16"/>
      <c r="H1221" s="7"/>
      <c r="I1221" s="17"/>
      <c r="J1221" s="7"/>
      <c r="K1221" s="7"/>
      <c r="L1221" s="15"/>
      <c r="M1221" s="15"/>
      <c r="N1221" s="15"/>
      <c r="O1221" s="15"/>
      <c r="P1221" s="15"/>
      <c r="Q1221" s="28"/>
      <c r="R1221" s="28"/>
      <c r="S1221" s="15"/>
      <c r="T1221"/>
      <c r="U1221" s="39"/>
      <c r="V1221" s="39"/>
      <c r="W1221" s="40"/>
      <c r="X1221"/>
      <c r="Y1221"/>
      <c r="Z1221"/>
      <c r="AA1221"/>
      <c r="AB1221"/>
      <c r="AC1221"/>
      <c r="AD1221"/>
    </row>
    <row r="1222" spans="1:30" s="10" customFormat="1" x14ac:dyDescent="0.2">
      <c r="A1222" s="2"/>
      <c r="B1222" s="3"/>
      <c r="C1222" s="4"/>
      <c r="D1222" s="38"/>
      <c r="E1222" s="38"/>
      <c r="F1222" s="34"/>
      <c r="G1222" s="16"/>
      <c r="H1222" s="7"/>
      <c r="I1222" s="17"/>
      <c r="J1222" s="7"/>
      <c r="K1222" s="7"/>
      <c r="L1222" s="15"/>
      <c r="M1222" s="15"/>
      <c r="N1222" s="15"/>
      <c r="O1222" s="15"/>
      <c r="P1222" s="15"/>
      <c r="Q1222" s="28"/>
      <c r="R1222" s="28"/>
      <c r="S1222" s="15"/>
      <c r="T1222"/>
      <c r="U1222" s="39"/>
      <c r="V1222" s="39"/>
      <c r="W1222" s="40"/>
      <c r="X1222"/>
      <c r="Y1222"/>
      <c r="Z1222"/>
      <c r="AA1222"/>
      <c r="AB1222"/>
      <c r="AC1222"/>
      <c r="AD1222"/>
    </row>
    <row r="1223" spans="1:30" s="10" customFormat="1" x14ac:dyDescent="0.2">
      <c r="A1223" s="2"/>
      <c r="B1223" s="3"/>
      <c r="C1223" s="4"/>
      <c r="D1223" s="38"/>
      <c r="E1223" s="38"/>
      <c r="F1223" s="34"/>
      <c r="G1223" s="16"/>
      <c r="H1223" s="7"/>
      <c r="I1223" s="17"/>
      <c r="J1223" s="7"/>
      <c r="K1223" s="7"/>
      <c r="L1223" s="15"/>
      <c r="M1223" s="15"/>
      <c r="N1223" s="15"/>
      <c r="O1223" s="15"/>
      <c r="P1223" s="15"/>
      <c r="Q1223" s="28"/>
      <c r="R1223" s="28"/>
      <c r="S1223" s="15"/>
      <c r="T1223"/>
      <c r="U1223" s="39"/>
      <c r="V1223" s="39"/>
      <c r="W1223" s="40"/>
      <c r="X1223"/>
      <c r="Y1223"/>
      <c r="Z1223"/>
      <c r="AA1223"/>
      <c r="AB1223"/>
      <c r="AC1223"/>
      <c r="AD1223"/>
    </row>
    <row r="1224" spans="1:30" s="10" customFormat="1" x14ac:dyDescent="0.2">
      <c r="A1224" s="2"/>
      <c r="B1224" s="3"/>
      <c r="C1224" s="4"/>
      <c r="D1224" s="38"/>
      <c r="E1224" s="38"/>
      <c r="F1224" s="34"/>
      <c r="G1224" s="16"/>
      <c r="H1224" s="7"/>
      <c r="I1224" s="17"/>
      <c r="J1224" s="7"/>
      <c r="K1224" s="7"/>
      <c r="L1224" s="15"/>
      <c r="M1224" s="15"/>
      <c r="N1224" s="15"/>
      <c r="O1224" s="15"/>
      <c r="P1224" s="15"/>
      <c r="Q1224" s="28"/>
      <c r="R1224" s="28"/>
      <c r="S1224" s="15"/>
      <c r="T1224"/>
      <c r="U1224" s="39"/>
      <c r="V1224" s="39"/>
      <c r="W1224" s="40"/>
      <c r="X1224"/>
      <c r="Y1224"/>
      <c r="Z1224"/>
      <c r="AA1224"/>
      <c r="AB1224"/>
      <c r="AC1224"/>
      <c r="AD1224"/>
    </row>
    <row r="1225" spans="1:30" s="10" customFormat="1" x14ac:dyDescent="0.2">
      <c r="A1225" s="2"/>
      <c r="B1225" s="3"/>
      <c r="C1225" s="4"/>
      <c r="D1225" s="38"/>
      <c r="E1225" s="38"/>
      <c r="F1225" s="34"/>
      <c r="G1225" s="16"/>
      <c r="H1225" s="7"/>
      <c r="I1225" s="17"/>
      <c r="J1225" s="7"/>
      <c r="K1225" s="7"/>
      <c r="L1225" s="15"/>
      <c r="M1225" s="15"/>
      <c r="N1225" s="15"/>
      <c r="O1225" s="15"/>
      <c r="P1225" s="15"/>
      <c r="Q1225" s="28"/>
      <c r="R1225" s="28"/>
      <c r="S1225" s="15"/>
      <c r="T1225"/>
      <c r="U1225" s="39"/>
      <c r="V1225" s="39"/>
      <c r="W1225" s="40"/>
      <c r="X1225"/>
      <c r="Y1225"/>
      <c r="Z1225"/>
      <c r="AA1225"/>
      <c r="AB1225"/>
      <c r="AC1225"/>
      <c r="AD1225"/>
    </row>
    <row r="1226" spans="1:30" s="10" customFormat="1" x14ac:dyDescent="0.2">
      <c r="A1226" s="2"/>
      <c r="B1226" s="3"/>
      <c r="C1226" s="4"/>
      <c r="D1226" s="38"/>
      <c r="E1226" s="38"/>
      <c r="F1226" s="34"/>
      <c r="G1226" s="16"/>
      <c r="H1226" s="7"/>
      <c r="I1226" s="17"/>
      <c r="J1226" s="7"/>
      <c r="K1226" s="7"/>
      <c r="L1226" s="15"/>
      <c r="M1226" s="15"/>
      <c r="N1226" s="15"/>
      <c r="O1226" s="15"/>
      <c r="P1226" s="15"/>
      <c r="Q1226" s="28"/>
      <c r="R1226" s="28"/>
      <c r="S1226" s="15"/>
      <c r="T1226"/>
      <c r="U1226" s="39"/>
      <c r="V1226" s="39"/>
      <c r="W1226" s="40"/>
      <c r="X1226"/>
      <c r="Y1226"/>
      <c r="Z1226"/>
      <c r="AA1226"/>
      <c r="AB1226"/>
      <c r="AC1226"/>
      <c r="AD1226"/>
    </row>
    <row r="1227" spans="1:30" s="10" customFormat="1" x14ac:dyDescent="0.2">
      <c r="A1227" s="2"/>
      <c r="B1227" s="3"/>
      <c r="C1227" s="4"/>
      <c r="D1227" s="38"/>
      <c r="E1227" s="38"/>
      <c r="F1227" s="34"/>
      <c r="G1227" s="16"/>
      <c r="H1227" s="7"/>
      <c r="I1227" s="17"/>
      <c r="J1227" s="7"/>
      <c r="K1227" s="7"/>
      <c r="L1227" s="15"/>
      <c r="M1227" s="15"/>
      <c r="N1227" s="15"/>
      <c r="O1227" s="15"/>
      <c r="P1227" s="15"/>
      <c r="Q1227" s="28"/>
      <c r="R1227" s="28"/>
      <c r="S1227" s="15"/>
      <c r="T1227"/>
      <c r="U1227" s="39"/>
      <c r="V1227" s="39"/>
      <c r="W1227" s="40"/>
      <c r="X1227"/>
      <c r="Y1227"/>
      <c r="Z1227"/>
      <c r="AA1227"/>
      <c r="AB1227"/>
      <c r="AC1227"/>
      <c r="AD1227"/>
    </row>
    <row r="1228" spans="1:30" s="10" customFormat="1" x14ac:dyDescent="0.2">
      <c r="A1228" s="2"/>
      <c r="B1228" s="3"/>
      <c r="C1228" s="4"/>
      <c r="D1228" s="38"/>
      <c r="E1228" s="38"/>
      <c r="F1228" s="34"/>
      <c r="G1228" s="16"/>
      <c r="H1228" s="7"/>
      <c r="I1228" s="17"/>
      <c r="J1228" s="7"/>
      <c r="K1228" s="7"/>
      <c r="L1228" s="15"/>
      <c r="M1228" s="15"/>
      <c r="N1228" s="15"/>
      <c r="O1228" s="15"/>
      <c r="P1228" s="15"/>
      <c r="Q1228" s="28"/>
      <c r="R1228" s="28"/>
      <c r="S1228" s="15"/>
      <c r="T1228"/>
      <c r="U1228" s="39"/>
      <c r="V1228" s="39"/>
      <c r="W1228" s="40"/>
      <c r="X1228"/>
      <c r="Y1228"/>
      <c r="Z1228"/>
      <c r="AA1228"/>
      <c r="AB1228"/>
      <c r="AC1228"/>
      <c r="AD1228"/>
    </row>
    <row r="1229" spans="1:30" s="10" customFormat="1" x14ac:dyDescent="0.2">
      <c r="A1229" s="2"/>
      <c r="B1229" s="3"/>
      <c r="C1229" s="4"/>
      <c r="D1229" s="38"/>
      <c r="E1229" s="38"/>
      <c r="F1229" s="34"/>
      <c r="G1229" s="16"/>
      <c r="H1229" s="7"/>
      <c r="I1229" s="17"/>
      <c r="J1229" s="7"/>
      <c r="K1229" s="7"/>
      <c r="L1229" s="15"/>
      <c r="M1229" s="15"/>
      <c r="N1229" s="15"/>
      <c r="O1229" s="15"/>
      <c r="P1229" s="15"/>
      <c r="Q1229" s="28"/>
      <c r="R1229" s="28"/>
      <c r="S1229" s="15"/>
      <c r="T1229"/>
      <c r="U1229" s="39"/>
      <c r="V1229" s="39"/>
      <c r="W1229" s="40"/>
      <c r="X1229"/>
      <c r="Y1229"/>
      <c r="Z1229"/>
      <c r="AA1229"/>
      <c r="AB1229"/>
      <c r="AC1229"/>
      <c r="AD1229"/>
    </row>
    <row r="1230" spans="1:30" s="10" customFormat="1" x14ac:dyDescent="0.2">
      <c r="A1230" s="2"/>
      <c r="B1230" s="3"/>
      <c r="C1230" s="4"/>
      <c r="D1230" s="38"/>
      <c r="E1230" s="38"/>
      <c r="F1230" s="34"/>
      <c r="G1230" s="16"/>
      <c r="H1230" s="7"/>
      <c r="I1230" s="17"/>
      <c r="J1230" s="7"/>
      <c r="K1230" s="7"/>
      <c r="L1230" s="15"/>
      <c r="M1230" s="15"/>
      <c r="N1230" s="15"/>
      <c r="O1230" s="15"/>
      <c r="P1230" s="15"/>
      <c r="Q1230" s="28"/>
      <c r="R1230" s="28"/>
      <c r="S1230" s="15"/>
      <c r="T1230"/>
      <c r="U1230" s="39"/>
      <c r="V1230" s="39"/>
      <c r="W1230" s="40"/>
      <c r="X1230"/>
      <c r="Y1230"/>
      <c r="Z1230"/>
      <c r="AA1230"/>
      <c r="AB1230"/>
      <c r="AC1230"/>
      <c r="AD1230"/>
    </row>
    <row r="1231" spans="1:30" s="10" customFormat="1" x14ac:dyDescent="0.2">
      <c r="A1231" s="2"/>
      <c r="B1231" s="3"/>
      <c r="C1231" s="4"/>
      <c r="D1231" s="38"/>
      <c r="E1231" s="38"/>
      <c r="F1231" s="34"/>
      <c r="G1231" s="16"/>
      <c r="H1231" s="7"/>
      <c r="I1231" s="17"/>
      <c r="J1231" s="7"/>
      <c r="K1231" s="7"/>
      <c r="L1231" s="15"/>
      <c r="M1231" s="15"/>
      <c r="N1231" s="15"/>
      <c r="O1231" s="15"/>
      <c r="P1231" s="15"/>
      <c r="Q1231" s="28"/>
      <c r="R1231" s="28"/>
      <c r="S1231" s="15"/>
      <c r="T1231"/>
      <c r="U1231" s="39"/>
      <c r="V1231" s="39"/>
      <c r="W1231" s="40"/>
      <c r="X1231"/>
      <c r="Y1231"/>
      <c r="Z1231"/>
      <c r="AA1231"/>
      <c r="AB1231"/>
      <c r="AC1231"/>
      <c r="AD1231"/>
    </row>
    <row r="1232" spans="1:30" s="10" customFormat="1" x14ac:dyDescent="0.2">
      <c r="A1232" s="2"/>
      <c r="B1232" s="3"/>
      <c r="C1232" s="4"/>
      <c r="D1232" s="38"/>
      <c r="E1232" s="38"/>
      <c r="F1232" s="34"/>
      <c r="G1232" s="16"/>
      <c r="H1232" s="7"/>
      <c r="I1232" s="17"/>
      <c r="J1232" s="7"/>
      <c r="K1232" s="7"/>
      <c r="L1232" s="15"/>
      <c r="M1232" s="15"/>
      <c r="N1232" s="15"/>
      <c r="O1232" s="15"/>
      <c r="P1232" s="15"/>
      <c r="Q1232" s="28"/>
      <c r="R1232" s="28"/>
      <c r="S1232" s="15"/>
      <c r="T1232"/>
      <c r="U1232" s="39"/>
      <c r="V1232" s="39"/>
      <c r="W1232" s="40"/>
      <c r="X1232"/>
      <c r="Y1232"/>
      <c r="Z1232"/>
      <c r="AA1232"/>
      <c r="AB1232"/>
      <c r="AC1232"/>
      <c r="AD1232"/>
    </row>
    <row r="1233" spans="1:30" s="10" customFormat="1" x14ac:dyDescent="0.2">
      <c r="A1233" s="2"/>
      <c r="B1233" s="3"/>
      <c r="C1233" s="4"/>
      <c r="D1233" s="38"/>
      <c r="E1233" s="38"/>
      <c r="F1233" s="34"/>
      <c r="G1233" s="16"/>
      <c r="H1233" s="7"/>
      <c r="I1233" s="17"/>
      <c r="J1233" s="7"/>
      <c r="K1233" s="7"/>
      <c r="L1233" s="15"/>
      <c r="M1233" s="15"/>
      <c r="N1233" s="15"/>
      <c r="O1233" s="15"/>
      <c r="P1233" s="15"/>
      <c r="Q1233" s="28"/>
      <c r="R1233" s="28"/>
      <c r="S1233" s="15"/>
      <c r="T1233"/>
      <c r="U1233" s="39"/>
      <c r="V1233" s="39"/>
      <c r="W1233" s="40"/>
      <c r="X1233"/>
      <c r="Y1233"/>
      <c r="Z1233"/>
      <c r="AA1233"/>
      <c r="AB1233"/>
      <c r="AC1233"/>
      <c r="AD1233"/>
    </row>
    <row r="1234" spans="1:30" s="10" customFormat="1" x14ac:dyDescent="0.2">
      <c r="A1234" s="2"/>
      <c r="B1234" s="3"/>
      <c r="C1234" s="4"/>
      <c r="D1234" s="38"/>
      <c r="E1234" s="38"/>
      <c r="F1234" s="34"/>
      <c r="G1234" s="16"/>
      <c r="H1234" s="7"/>
      <c r="I1234" s="17"/>
      <c r="J1234" s="7"/>
      <c r="K1234" s="7"/>
      <c r="L1234" s="15"/>
      <c r="M1234" s="15"/>
      <c r="N1234" s="15"/>
      <c r="O1234" s="15"/>
      <c r="P1234" s="15"/>
      <c r="Q1234" s="28"/>
      <c r="R1234" s="28"/>
      <c r="S1234" s="15"/>
      <c r="T1234"/>
      <c r="U1234" s="39"/>
      <c r="V1234" s="39"/>
      <c r="W1234" s="40"/>
      <c r="X1234"/>
      <c r="Y1234"/>
      <c r="Z1234"/>
      <c r="AA1234"/>
      <c r="AB1234"/>
      <c r="AC1234"/>
      <c r="AD1234"/>
    </row>
    <row r="1235" spans="1:30" s="10" customFormat="1" x14ac:dyDescent="0.2">
      <c r="A1235" s="2"/>
      <c r="B1235" s="3"/>
      <c r="C1235" s="4"/>
      <c r="D1235" s="38"/>
      <c r="E1235" s="38"/>
      <c r="F1235" s="34"/>
      <c r="G1235" s="16"/>
      <c r="H1235" s="7"/>
      <c r="I1235" s="17"/>
      <c r="J1235" s="7"/>
      <c r="K1235" s="7"/>
      <c r="L1235" s="15"/>
      <c r="M1235" s="15"/>
      <c r="N1235" s="15"/>
      <c r="O1235" s="15"/>
      <c r="P1235" s="15"/>
      <c r="Q1235" s="28"/>
      <c r="R1235" s="28"/>
      <c r="S1235" s="15"/>
      <c r="T1235"/>
      <c r="U1235" s="39"/>
      <c r="V1235" s="39"/>
      <c r="W1235" s="40"/>
      <c r="X1235"/>
      <c r="Y1235"/>
      <c r="Z1235"/>
      <c r="AA1235"/>
      <c r="AB1235"/>
      <c r="AC1235"/>
      <c r="AD1235"/>
    </row>
    <row r="1236" spans="1:30" s="10" customFormat="1" x14ac:dyDescent="0.2">
      <c r="A1236" s="2"/>
      <c r="B1236" s="3"/>
      <c r="C1236" s="4"/>
      <c r="D1236" s="38"/>
      <c r="E1236" s="38"/>
      <c r="F1236" s="34"/>
      <c r="G1236" s="16"/>
      <c r="H1236" s="7"/>
      <c r="I1236" s="17"/>
      <c r="J1236" s="7"/>
      <c r="K1236" s="7"/>
      <c r="L1236" s="15"/>
      <c r="M1236" s="15"/>
      <c r="N1236" s="15"/>
      <c r="O1236" s="15"/>
      <c r="P1236" s="15"/>
      <c r="Q1236" s="28"/>
      <c r="R1236" s="28"/>
      <c r="S1236" s="15"/>
      <c r="T1236"/>
      <c r="U1236" s="39"/>
      <c r="V1236" s="39"/>
      <c r="W1236" s="40"/>
      <c r="X1236"/>
      <c r="Y1236"/>
      <c r="Z1236"/>
      <c r="AA1236"/>
      <c r="AB1236"/>
      <c r="AC1236"/>
      <c r="AD1236"/>
    </row>
    <row r="1237" spans="1:30" s="10" customFormat="1" x14ac:dyDescent="0.2">
      <c r="A1237" s="2"/>
      <c r="B1237" s="3"/>
      <c r="C1237" s="4"/>
      <c r="D1237" s="38"/>
      <c r="E1237" s="38"/>
      <c r="F1237" s="34"/>
      <c r="G1237" s="16"/>
      <c r="H1237" s="7"/>
      <c r="I1237" s="17"/>
      <c r="J1237" s="7"/>
      <c r="K1237" s="7"/>
      <c r="L1237" s="15"/>
      <c r="M1237" s="15"/>
      <c r="N1237" s="15"/>
      <c r="O1237" s="15"/>
      <c r="P1237" s="15"/>
      <c r="Q1237" s="28"/>
      <c r="R1237" s="28"/>
      <c r="S1237" s="15"/>
      <c r="T1237"/>
      <c r="U1237" s="39"/>
      <c r="V1237" s="39"/>
      <c r="W1237" s="40"/>
      <c r="X1237"/>
      <c r="Y1237"/>
      <c r="Z1237"/>
      <c r="AA1237"/>
      <c r="AB1237"/>
      <c r="AC1237"/>
      <c r="AD1237"/>
    </row>
    <row r="1238" spans="1:30" s="10" customFormat="1" x14ac:dyDescent="0.2">
      <c r="A1238" s="2"/>
      <c r="B1238" s="3"/>
      <c r="C1238" s="4"/>
      <c r="D1238" s="38"/>
      <c r="E1238" s="38"/>
      <c r="F1238" s="34"/>
      <c r="G1238" s="16"/>
      <c r="H1238" s="7"/>
      <c r="I1238" s="17"/>
      <c r="J1238" s="7"/>
      <c r="K1238" s="7"/>
      <c r="L1238" s="15"/>
      <c r="M1238" s="15"/>
      <c r="N1238" s="15"/>
      <c r="O1238" s="15"/>
      <c r="P1238" s="15"/>
      <c r="Q1238" s="28"/>
      <c r="R1238" s="28"/>
      <c r="S1238" s="15"/>
      <c r="T1238"/>
      <c r="U1238" s="39"/>
      <c r="V1238" s="39"/>
      <c r="W1238" s="40"/>
      <c r="X1238"/>
      <c r="Y1238"/>
      <c r="Z1238"/>
      <c r="AA1238"/>
      <c r="AB1238"/>
      <c r="AC1238"/>
      <c r="AD1238"/>
    </row>
    <row r="1239" spans="1:30" s="10" customFormat="1" x14ac:dyDescent="0.2">
      <c r="A1239" s="2"/>
      <c r="B1239" s="3"/>
      <c r="C1239" s="4"/>
      <c r="D1239" s="38"/>
      <c r="E1239" s="38"/>
      <c r="F1239" s="34"/>
      <c r="G1239" s="16"/>
      <c r="H1239" s="7"/>
      <c r="I1239" s="17"/>
      <c r="J1239" s="7"/>
      <c r="K1239" s="7"/>
      <c r="L1239" s="15"/>
      <c r="M1239" s="15"/>
      <c r="N1239" s="15"/>
      <c r="O1239" s="15"/>
      <c r="P1239" s="15"/>
      <c r="Q1239" s="28"/>
      <c r="R1239" s="28"/>
      <c r="S1239" s="15"/>
      <c r="T1239"/>
      <c r="U1239" s="39"/>
      <c r="V1239" s="39"/>
      <c r="W1239" s="40"/>
      <c r="X1239"/>
      <c r="Y1239"/>
      <c r="Z1239"/>
      <c r="AA1239"/>
      <c r="AB1239"/>
      <c r="AC1239"/>
      <c r="AD1239"/>
    </row>
    <row r="1240" spans="1:30" s="10" customFormat="1" x14ac:dyDescent="0.2">
      <c r="A1240" s="2"/>
      <c r="B1240" s="3"/>
      <c r="C1240" s="4"/>
      <c r="D1240" s="38"/>
      <c r="E1240" s="38"/>
      <c r="F1240" s="34"/>
      <c r="G1240" s="16"/>
      <c r="H1240" s="7"/>
      <c r="I1240" s="17"/>
      <c r="J1240" s="7"/>
      <c r="K1240" s="7"/>
      <c r="L1240" s="15"/>
      <c r="M1240" s="15"/>
      <c r="N1240" s="15"/>
      <c r="O1240" s="15"/>
      <c r="P1240" s="15"/>
      <c r="Q1240" s="28"/>
      <c r="R1240" s="28"/>
      <c r="S1240" s="15"/>
      <c r="T1240"/>
      <c r="U1240" s="39"/>
      <c r="V1240" s="39"/>
      <c r="W1240" s="40"/>
      <c r="X1240"/>
      <c r="Y1240"/>
      <c r="Z1240"/>
      <c r="AA1240"/>
      <c r="AB1240"/>
      <c r="AC1240"/>
      <c r="AD1240"/>
    </row>
    <row r="1241" spans="1:30" s="10" customFormat="1" x14ac:dyDescent="0.2">
      <c r="A1241" s="2"/>
      <c r="B1241" s="3"/>
      <c r="C1241" s="4"/>
      <c r="D1241" s="38"/>
      <c r="E1241" s="38"/>
      <c r="F1241" s="34"/>
      <c r="G1241" s="16"/>
      <c r="H1241" s="7"/>
      <c r="I1241" s="17"/>
      <c r="J1241" s="7"/>
      <c r="K1241" s="7"/>
      <c r="L1241" s="15"/>
      <c r="M1241" s="15"/>
      <c r="N1241" s="15"/>
      <c r="O1241" s="15"/>
      <c r="P1241" s="15"/>
      <c r="Q1241" s="28"/>
      <c r="R1241" s="28"/>
      <c r="S1241" s="15"/>
      <c r="T1241"/>
      <c r="U1241" s="39"/>
      <c r="V1241" s="39"/>
      <c r="W1241" s="40"/>
      <c r="X1241"/>
      <c r="Y1241"/>
      <c r="Z1241"/>
      <c r="AA1241"/>
      <c r="AB1241"/>
      <c r="AC1241"/>
      <c r="AD1241"/>
    </row>
    <row r="1242" spans="1:30" s="10" customFormat="1" x14ac:dyDescent="0.2">
      <c r="A1242" s="2"/>
      <c r="B1242" s="3"/>
      <c r="C1242" s="4"/>
      <c r="D1242" s="38"/>
      <c r="E1242" s="38"/>
      <c r="F1242" s="34"/>
      <c r="G1242" s="16"/>
      <c r="H1242" s="7"/>
      <c r="I1242" s="17"/>
      <c r="J1242" s="7"/>
      <c r="K1242" s="7"/>
      <c r="L1242" s="15"/>
      <c r="M1242" s="15"/>
      <c r="N1242" s="15"/>
      <c r="O1242" s="15"/>
      <c r="P1242" s="15"/>
      <c r="Q1242" s="28"/>
      <c r="R1242" s="28"/>
      <c r="S1242" s="15"/>
      <c r="T1242"/>
      <c r="U1242" s="39"/>
      <c r="V1242" s="39"/>
      <c r="W1242" s="40"/>
      <c r="X1242"/>
      <c r="Y1242"/>
      <c r="Z1242"/>
      <c r="AA1242"/>
      <c r="AB1242"/>
      <c r="AC1242"/>
      <c r="AD1242"/>
    </row>
    <row r="1243" spans="1:30" s="10" customFormat="1" x14ac:dyDescent="0.2">
      <c r="A1243" s="2"/>
      <c r="B1243" s="3"/>
      <c r="C1243" s="4"/>
      <c r="D1243" s="38"/>
      <c r="E1243" s="38"/>
      <c r="F1243" s="34"/>
      <c r="G1243" s="16"/>
      <c r="H1243" s="7"/>
      <c r="I1243" s="17"/>
      <c r="J1243" s="7"/>
      <c r="K1243" s="7"/>
      <c r="L1243" s="15"/>
      <c r="M1243" s="15"/>
      <c r="N1243" s="15"/>
      <c r="O1243" s="15"/>
      <c r="P1243" s="15"/>
      <c r="Q1243" s="28"/>
      <c r="R1243" s="28"/>
      <c r="S1243" s="15"/>
      <c r="T1243"/>
      <c r="U1243" s="39"/>
      <c r="V1243" s="39"/>
      <c r="W1243" s="40"/>
      <c r="X1243"/>
      <c r="Y1243"/>
      <c r="Z1243"/>
      <c r="AA1243"/>
      <c r="AB1243"/>
      <c r="AC1243"/>
      <c r="AD1243"/>
    </row>
    <row r="1244" spans="1:30" s="10" customFormat="1" x14ac:dyDescent="0.2">
      <c r="A1244" s="2"/>
      <c r="B1244" s="3"/>
      <c r="C1244" s="4"/>
      <c r="D1244" s="38"/>
      <c r="E1244" s="38"/>
      <c r="F1244" s="34"/>
      <c r="G1244" s="16"/>
      <c r="H1244" s="7"/>
      <c r="I1244" s="17"/>
      <c r="J1244" s="7"/>
      <c r="K1244" s="7"/>
      <c r="L1244" s="15"/>
      <c r="M1244" s="15"/>
      <c r="N1244" s="15"/>
      <c r="O1244" s="15"/>
      <c r="P1244" s="15"/>
      <c r="Q1244" s="28"/>
      <c r="R1244" s="28"/>
      <c r="S1244" s="15"/>
      <c r="T1244"/>
      <c r="U1244" s="39"/>
      <c r="V1244" s="39"/>
      <c r="W1244" s="40"/>
      <c r="X1244"/>
      <c r="Y1244"/>
      <c r="Z1244"/>
      <c r="AA1244"/>
      <c r="AB1244"/>
      <c r="AC1244"/>
      <c r="AD1244"/>
    </row>
    <row r="1245" spans="1:30" s="10" customFormat="1" x14ac:dyDescent="0.2">
      <c r="A1245" s="2"/>
      <c r="B1245" s="3"/>
      <c r="C1245" s="4"/>
      <c r="D1245" s="38"/>
      <c r="E1245" s="38"/>
      <c r="F1245" s="34"/>
      <c r="G1245" s="16"/>
      <c r="H1245" s="7"/>
      <c r="I1245" s="17"/>
      <c r="J1245" s="7"/>
      <c r="K1245" s="7"/>
      <c r="L1245" s="15"/>
      <c r="M1245" s="15"/>
      <c r="N1245" s="15"/>
      <c r="O1245" s="15"/>
      <c r="P1245" s="15"/>
      <c r="Q1245" s="28"/>
      <c r="R1245" s="28"/>
      <c r="S1245" s="15"/>
      <c r="T1245"/>
      <c r="U1245" s="39"/>
      <c r="V1245" s="39"/>
      <c r="W1245" s="40"/>
      <c r="X1245"/>
      <c r="Y1245"/>
      <c r="Z1245"/>
      <c r="AA1245"/>
      <c r="AB1245"/>
      <c r="AC1245"/>
      <c r="AD1245"/>
    </row>
    <row r="1246" spans="1:30" s="10" customFormat="1" x14ac:dyDescent="0.2">
      <c r="A1246" s="2"/>
      <c r="B1246" s="3"/>
      <c r="C1246" s="4"/>
      <c r="D1246" s="38"/>
      <c r="E1246" s="38"/>
      <c r="F1246" s="34"/>
      <c r="G1246" s="16"/>
      <c r="H1246" s="7"/>
      <c r="I1246" s="17"/>
      <c r="J1246" s="7"/>
      <c r="K1246" s="7"/>
      <c r="L1246" s="15"/>
      <c r="M1246" s="15"/>
      <c r="N1246" s="15"/>
      <c r="O1246" s="15"/>
      <c r="P1246" s="15"/>
      <c r="Q1246" s="28"/>
      <c r="R1246" s="28"/>
      <c r="S1246" s="15"/>
      <c r="T1246"/>
      <c r="U1246" s="39"/>
      <c r="V1246" s="39"/>
      <c r="W1246" s="40"/>
      <c r="X1246"/>
      <c r="Y1246"/>
      <c r="Z1246"/>
      <c r="AA1246"/>
      <c r="AB1246"/>
      <c r="AC1246"/>
      <c r="AD1246"/>
    </row>
    <row r="1247" spans="1:30" s="10" customFormat="1" x14ac:dyDescent="0.2">
      <c r="A1247" s="2"/>
      <c r="B1247" s="3"/>
      <c r="C1247" s="4"/>
      <c r="D1247" s="38"/>
      <c r="E1247" s="38"/>
      <c r="F1247" s="34"/>
      <c r="G1247" s="16"/>
      <c r="H1247" s="7"/>
      <c r="I1247" s="17"/>
      <c r="J1247" s="7"/>
      <c r="K1247" s="7"/>
      <c r="L1247" s="15"/>
      <c r="M1247" s="15"/>
      <c r="N1247" s="15"/>
      <c r="O1247" s="15"/>
      <c r="P1247" s="15"/>
      <c r="Q1247" s="28"/>
      <c r="R1247" s="28"/>
      <c r="S1247" s="15"/>
      <c r="T1247"/>
      <c r="U1247" s="39"/>
      <c r="V1247" s="39"/>
      <c r="W1247" s="40"/>
      <c r="X1247"/>
      <c r="Y1247"/>
      <c r="Z1247"/>
      <c r="AA1247"/>
      <c r="AB1247"/>
      <c r="AC1247"/>
      <c r="AD1247"/>
    </row>
    <row r="1248" spans="1:30" s="10" customFormat="1" x14ac:dyDescent="0.2">
      <c r="A1248" s="2"/>
      <c r="B1248" s="3"/>
      <c r="C1248" s="4"/>
      <c r="D1248" s="38"/>
      <c r="E1248" s="38"/>
      <c r="F1248" s="34"/>
      <c r="G1248" s="16"/>
      <c r="H1248" s="7"/>
      <c r="I1248" s="17"/>
      <c r="J1248" s="7"/>
      <c r="K1248" s="7"/>
      <c r="L1248" s="15"/>
      <c r="M1248" s="15"/>
      <c r="N1248" s="15"/>
      <c r="O1248" s="15"/>
      <c r="P1248" s="15"/>
      <c r="Q1248" s="28"/>
      <c r="R1248" s="28"/>
      <c r="S1248" s="15"/>
      <c r="T1248"/>
      <c r="U1248" s="39"/>
      <c r="V1248" s="39"/>
      <c r="W1248" s="40"/>
      <c r="X1248"/>
      <c r="Y1248"/>
      <c r="Z1248"/>
      <c r="AA1248"/>
      <c r="AB1248"/>
      <c r="AC1248"/>
      <c r="AD1248"/>
    </row>
    <row r="1249" spans="1:30" s="10" customFormat="1" x14ac:dyDescent="0.2">
      <c r="A1249" s="2"/>
      <c r="B1249" s="3"/>
      <c r="C1249" s="4"/>
      <c r="D1249" s="38"/>
      <c r="E1249" s="38"/>
      <c r="F1249" s="34"/>
      <c r="G1249" s="16"/>
      <c r="H1249" s="7"/>
      <c r="I1249" s="17"/>
      <c r="J1249" s="7"/>
      <c r="K1249" s="7"/>
      <c r="L1249" s="15"/>
      <c r="M1249" s="15"/>
      <c r="N1249" s="15"/>
      <c r="O1249" s="15"/>
      <c r="P1249" s="15"/>
      <c r="Q1249" s="28"/>
      <c r="R1249" s="28"/>
      <c r="S1249" s="15"/>
      <c r="T1249"/>
      <c r="U1249" s="39"/>
      <c r="V1249" s="39"/>
      <c r="W1249" s="40"/>
      <c r="X1249"/>
      <c r="Y1249"/>
      <c r="Z1249"/>
      <c r="AA1249"/>
      <c r="AB1249"/>
      <c r="AC1249"/>
      <c r="AD1249"/>
    </row>
    <row r="1250" spans="1:30" s="10" customFormat="1" x14ac:dyDescent="0.2">
      <c r="A1250" s="2"/>
      <c r="B1250" s="3"/>
      <c r="C1250" s="4"/>
      <c r="D1250" s="38"/>
      <c r="E1250" s="38"/>
      <c r="F1250" s="34"/>
      <c r="G1250" s="16"/>
      <c r="H1250" s="7"/>
      <c r="I1250" s="17"/>
      <c r="J1250" s="7"/>
      <c r="K1250" s="7"/>
      <c r="L1250" s="15"/>
      <c r="M1250" s="15"/>
      <c r="N1250" s="15"/>
      <c r="O1250" s="15"/>
      <c r="P1250" s="15"/>
      <c r="Q1250" s="28"/>
      <c r="R1250" s="28"/>
      <c r="S1250" s="15"/>
      <c r="T1250"/>
      <c r="U1250" s="39"/>
      <c r="V1250" s="39"/>
      <c r="W1250" s="40"/>
      <c r="X1250"/>
      <c r="Y1250"/>
      <c r="Z1250"/>
      <c r="AA1250"/>
      <c r="AB1250"/>
      <c r="AC1250"/>
      <c r="AD1250"/>
    </row>
    <row r="1251" spans="1:30" s="10" customFormat="1" x14ac:dyDescent="0.2">
      <c r="A1251" s="2"/>
      <c r="B1251" s="3"/>
      <c r="C1251" s="4"/>
      <c r="D1251" s="38"/>
      <c r="E1251" s="38"/>
      <c r="F1251" s="34"/>
      <c r="G1251" s="16"/>
      <c r="H1251" s="7"/>
      <c r="I1251" s="17"/>
      <c r="J1251" s="7"/>
      <c r="K1251" s="7"/>
      <c r="L1251" s="15"/>
      <c r="M1251" s="15"/>
      <c r="N1251" s="15"/>
      <c r="O1251" s="15"/>
      <c r="P1251" s="15"/>
      <c r="Q1251" s="28"/>
      <c r="R1251" s="28"/>
      <c r="S1251" s="15"/>
      <c r="T1251"/>
      <c r="U1251" s="39"/>
      <c r="V1251" s="39"/>
      <c r="W1251" s="40"/>
      <c r="X1251"/>
      <c r="Y1251"/>
      <c r="Z1251"/>
      <c r="AA1251"/>
      <c r="AB1251"/>
      <c r="AC1251"/>
      <c r="AD1251"/>
    </row>
    <row r="1252" spans="1:30" s="10" customFormat="1" x14ac:dyDescent="0.2">
      <c r="A1252" s="2"/>
      <c r="B1252" s="3"/>
      <c r="C1252" s="4"/>
      <c r="D1252" s="38"/>
      <c r="E1252" s="38"/>
      <c r="F1252" s="34"/>
      <c r="G1252" s="16"/>
      <c r="H1252" s="7"/>
      <c r="I1252" s="17"/>
      <c r="J1252" s="7"/>
      <c r="K1252" s="7"/>
      <c r="L1252" s="15"/>
      <c r="M1252" s="15"/>
      <c r="N1252" s="15"/>
      <c r="O1252" s="15"/>
      <c r="P1252" s="15"/>
      <c r="Q1252" s="28"/>
      <c r="R1252" s="28"/>
      <c r="S1252" s="15"/>
      <c r="T1252"/>
      <c r="U1252" s="39"/>
      <c r="V1252" s="39"/>
      <c r="W1252" s="40"/>
      <c r="X1252"/>
      <c r="Y1252"/>
      <c r="Z1252"/>
      <c r="AA1252"/>
      <c r="AB1252"/>
      <c r="AC1252"/>
      <c r="AD1252"/>
    </row>
    <row r="1253" spans="1:30" s="10" customFormat="1" x14ac:dyDescent="0.2">
      <c r="A1253" s="2"/>
      <c r="B1253" s="3"/>
      <c r="C1253" s="4"/>
      <c r="D1253" s="38"/>
      <c r="E1253" s="38"/>
      <c r="F1253" s="34"/>
      <c r="G1253" s="16"/>
      <c r="H1253" s="7"/>
      <c r="I1253" s="17"/>
      <c r="J1253" s="7"/>
      <c r="K1253" s="7"/>
      <c r="L1253" s="15"/>
      <c r="M1253" s="15"/>
      <c r="N1253" s="15"/>
      <c r="O1253" s="15"/>
      <c r="P1253" s="15"/>
      <c r="Q1253" s="28"/>
      <c r="R1253" s="28"/>
      <c r="S1253" s="15"/>
      <c r="T1253"/>
      <c r="U1253" s="39"/>
      <c r="V1253" s="39"/>
      <c r="W1253" s="40"/>
      <c r="X1253"/>
      <c r="Y1253"/>
      <c r="Z1253"/>
      <c r="AA1253"/>
      <c r="AB1253"/>
      <c r="AC1253"/>
      <c r="AD1253"/>
    </row>
    <row r="1254" spans="1:30" s="10" customFormat="1" x14ac:dyDescent="0.2">
      <c r="A1254" s="2"/>
      <c r="B1254" s="3"/>
      <c r="C1254" s="4"/>
      <c r="D1254" s="38"/>
      <c r="E1254" s="38"/>
      <c r="F1254" s="34"/>
      <c r="G1254" s="16"/>
      <c r="H1254" s="7"/>
      <c r="I1254" s="17"/>
      <c r="J1254" s="7"/>
      <c r="K1254" s="7"/>
      <c r="L1254" s="15"/>
      <c r="M1254" s="15"/>
      <c r="N1254" s="15"/>
      <c r="O1254" s="15"/>
      <c r="P1254" s="15"/>
      <c r="Q1254" s="28"/>
      <c r="R1254" s="28"/>
      <c r="S1254" s="15"/>
      <c r="T1254"/>
      <c r="U1254" s="39"/>
      <c r="V1254" s="39"/>
      <c r="W1254" s="40"/>
      <c r="X1254"/>
      <c r="Y1254"/>
      <c r="Z1254"/>
      <c r="AA1254"/>
      <c r="AB1254"/>
      <c r="AC1254"/>
      <c r="AD1254"/>
    </row>
    <row r="1255" spans="1:30" s="10" customFormat="1" x14ac:dyDescent="0.2">
      <c r="A1255" s="2"/>
      <c r="B1255" s="3"/>
      <c r="C1255" s="4"/>
      <c r="D1255" s="38"/>
      <c r="E1255" s="38"/>
      <c r="F1255" s="34"/>
      <c r="G1255" s="16"/>
      <c r="H1255" s="7"/>
      <c r="I1255" s="17"/>
      <c r="J1255" s="7"/>
      <c r="K1255" s="7"/>
      <c r="L1255" s="15"/>
      <c r="M1255" s="15"/>
      <c r="N1255" s="15"/>
      <c r="O1255" s="15"/>
      <c r="P1255" s="15"/>
      <c r="Q1255" s="28"/>
      <c r="R1255" s="28"/>
      <c r="S1255" s="15"/>
      <c r="T1255"/>
      <c r="U1255" s="39"/>
      <c r="V1255" s="39"/>
      <c r="W1255" s="40"/>
      <c r="X1255"/>
      <c r="Y1255"/>
      <c r="Z1255"/>
      <c r="AA1255"/>
      <c r="AB1255"/>
      <c r="AC1255"/>
      <c r="AD1255"/>
    </row>
    <row r="1256" spans="1:30" s="10" customFormat="1" x14ac:dyDescent="0.2">
      <c r="A1256" s="2"/>
      <c r="B1256" s="3"/>
      <c r="C1256" s="4"/>
      <c r="D1256" s="38"/>
      <c r="E1256" s="38"/>
      <c r="F1256" s="34"/>
      <c r="G1256" s="16"/>
      <c r="H1256" s="7"/>
      <c r="I1256" s="17"/>
      <c r="J1256" s="7"/>
      <c r="K1256" s="7"/>
      <c r="L1256" s="15"/>
      <c r="M1256" s="15"/>
      <c r="N1256" s="15"/>
      <c r="O1256" s="15"/>
      <c r="P1256" s="15"/>
      <c r="Q1256" s="28"/>
      <c r="R1256" s="28"/>
      <c r="S1256" s="15"/>
      <c r="T1256"/>
      <c r="U1256" s="39"/>
      <c r="V1256" s="39"/>
      <c r="W1256" s="40"/>
      <c r="X1256"/>
      <c r="Y1256"/>
      <c r="Z1256"/>
      <c r="AA1256"/>
      <c r="AB1256"/>
      <c r="AC1256"/>
      <c r="AD1256"/>
    </row>
    <row r="1257" spans="1:30" s="10" customFormat="1" x14ac:dyDescent="0.2">
      <c r="A1257" s="2"/>
      <c r="B1257" s="3"/>
      <c r="C1257" s="4"/>
      <c r="D1257" s="38"/>
      <c r="E1257" s="38"/>
      <c r="F1257" s="34"/>
      <c r="G1257" s="16"/>
      <c r="H1257" s="7"/>
      <c r="I1257" s="17"/>
      <c r="J1257" s="7"/>
      <c r="K1257" s="7"/>
      <c r="L1257" s="15"/>
      <c r="M1257" s="15"/>
      <c r="N1257" s="15"/>
      <c r="O1257" s="15"/>
      <c r="P1257" s="15"/>
      <c r="Q1257" s="28"/>
      <c r="R1257" s="28"/>
      <c r="S1257" s="15"/>
      <c r="T1257"/>
      <c r="U1257" s="39"/>
      <c r="V1257" s="39"/>
      <c r="W1257" s="40"/>
      <c r="X1257"/>
      <c r="Y1257"/>
      <c r="Z1257"/>
      <c r="AA1257"/>
      <c r="AB1257"/>
      <c r="AC1257"/>
      <c r="AD1257"/>
    </row>
    <row r="1258" spans="1:30" s="10" customFormat="1" x14ac:dyDescent="0.2">
      <c r="A1258" s="2"/>
      <c r="B1258" s="3"/>
      <c r="C1258" s="4"/>
      <c r="D1258" s="38"/>
      <c r="E1258" s="38"/>
      <c r="F1258" s="34"/>
      <c r="G1258" s="16"/>
      <c r="H1258" s="7"/>
      <c r="I1258" s="17"/>
      <c r="J1258" s="7"/>
      <c r="K1258" s="7"/>
      <c r="L1258" s="15"/>
      <c r="M1258" s="15"/>
      <c r="N1258" s="15"/>
      <c r="O1258" s="15"/>
      <c r="P1258" s="15"/>
      <c r="Q1258" s="28"/>
      <c r="R1258" s="28"/>
      <c r="S1258" s="15"/>
      <c r="T1258"/>
      <c r="U1258" s="39"/>
      <c r="V1258" s="39"/>
      <c r="W1258" s="40"/>
      <c r="X1258"/>
      <c r="Y1258"/>
      <c r="Z1258"/>
      <c r="AA1258"/>
      <c r="AB1258"/>
      <c r="AC1258"/>
      <c r="AD1258"/>
    </row>
    <row r="1259" spans="1:30" s="10" customFormat="1" x14ac:dyDescent="0.2">
      <c r="A1259" s="2"/>
      <c r="B1259" s="3"/>
      <c r="C1259" s="4"/>
      <c r="D1259" s="38"/>
      <c r="E1259" s="38"/>
      <c r="F1259" s="34"/>
      <c r="G1259" s="16"/>
      <c r="H1259" s="7"/>
      <c r="I1259" s="17"/>
      <c r="J1259" s="7"/>
      <c r="K1259" s="7"/>
      <c r="L1259" s="15"/>
      <c r="M1259" s="15"/>
      <c r="N1259" s="15"/>
      <c r="O1259" s="15"/>
      <c r="P1259" s="15"/>
      <c r="Q1259" s="28"/>
      <c r="R1259" s="28"/>
      <c r="S1259" s="15"/>
      <c r="T1259"/>
      <c r="U1259" s="39"/>
      <c r="V1259" s="39"/>
      <c r="W1259" s="40"/>
      <c r="X1259"/>
      <c r="Y1259"/>
      <c r="Z1259"/>
      <c r="AA1259"/>
      <c r="AB1259"/>
      <c r="AC1259"/>
      <c r="AD1259"/>
    </row>
  </sheetData>
  <autoFilter ref="A1:S357" xr:uid="{00000000-0009-0000-0000-000000000000}"/>
  <sortState xmlns:xlrd2="http://schemas.microsoft.com/office/spreadsheetml/2017/richdata2" ref="A2:AJ1239">
    <sortCondition ref="B2:B1239"/>
  </sortState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>
    <oddFooter>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AR5_KOSTNADSFORDELING</vt:lpstr>
      <vt:lpstr>Ark1</vt:lpstr>
      <vt:lpstr>AR5_KOSTNADSFORDELING!Utskriftsområde</vt:lpstr>
      <vt:lpstr>AR5_KOSTNADSFORDELING!Utskriftstitler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Tove Vaaje-Kolstad</dc:creator>
  <cp:lastModifiedBy>Tove Vaaje-Kolstad</cp:lastModifiedBy>
  <cp:lastPrinted>2011-05-02T12:45:16Z</cp:lastPrinted>
  <dcterms:created xsi:type="dcterms:W3CDTF">2009-10-23T12:56:31Z</dcterms:created>
  <dcterms:modified xsi:type="dcterms:W3CDTF">2022-01-10T13:41:33Z</dcterms:modified>
</cp:coreProperties>
</file>